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telan.sharepoint.com/sites/NLAB-test/Shared Documents/00_届出関係等/81_来訪者リスト/10_セキュリティカード設定/（試験T作成）様式４_「来館者名簿」/"/>
    </mc:Choice>
  </mc:AlternateContent>
  <xr:revisionPtr revIDLastSave="119" documentId="13_ncr:1_{2872442E-497F-4CCC-8209-D6B87AD1E6BE}" xr6:coauthVersionLast="47" xr6:coauthVersionMax="47" xr10:uidLastSave="{086A9CD2-E120-4F67-BEE7-A1A4C0D2C026}"/>
  <bookViews>
    <workbookView xWindow="-108" yWindow="-108" windowWidth="23256" windowHeight="12576" xr2:uid="{87BF9552-E936-4387-B279-8C44D78EAFEF}"/>
  </bookViews>
  <sheets>
    <sheet name="来館予定者名簿" sheetId="1" r:id="rId1"/>
    <sheet name="セキュリティについて" sheetId="3" r:id="rId2"/>
    <sheet name="お車について" sheetId="8" r:id="rId3"/>
    <sheet name="【NITE内手続きシート】来館者名簿" sheetId="9" r:id="rId4"/>
  </sheets>
  <definedNames>
    <definedName name="_xlnm.Print_Area" localSheetId="3">【NITE内手続きシート】来館者名簿!$A$1:$G$270</definedName>
    <definedName name="_xlnm.Print_Area" localSheetId="0">来館予定者名簿!$A$1:$N$64</definedName>
    <definedName name="_xlnm.Print_Titles" localSheetId="0">来館予定者名簿!$2:$4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44" i="9" s="1"/>
  <c r="A71" i="9" s="1"/>
  <c r="A98" i="9" s="1"/>
  <c r="A125" i="9" s="1"/>
  <c r="A152" i="9" s="1"/>
  <c r="A179" i="9" s="1"/>
  <c r="A206" i="9" s="1"/>
  <c r="A233" i="9" s="1"/>
  <c r="A16" i="9"/>
  <c r="A43" i="9" s="1"/>
  <c r="A70" i="9" s="1"/>
  <c r="A97" i="9" s="1"/>
  <c r="A124" i="9" s="1"/>
  <c r="A151" i="9" s="1"/>
  <c r="A178" i="9" s="1"/>
  <c r="A205" i="9" s="1"/>
  <c r="A232" i="9" s="1"/>
  <c r="A42" i="9"/>
  <c r="A69" i="9" s="1"/>
  <c r="A96" i="9" s="1"/>
  <c r="A123" i="9" s="1"/>
  <c r="A150" i="9" s="1"/>
  <c r="A177" i="9" s="1"/>
  <c r="A204" i="9" s="1"/>
  <c r="A231" i="9" s="1"/>
  <c r="A18" i="9" l="1"/>
  <c r="G255" i="9"/>
  <c r="G228" i="9"/>
  <c r="G201" i="9"/>
  <c r="G174" i="9"/>
  <c r="G147" i="9"/>
  <c r="G120" i="9"/>
  <c r="G93" i="9"/>
  <c r="G66" i="9"/>
  <c r="G39" i="9"/>
  <c r="D263" i="9"/>
  <c r="D267" i="9"/>
  <c r="D266" i="9"/>
  <c r="D265" i="9"/>
  <c r="D264" i="9"/>
  <c r="D262" i="9"/>
  <c r="D261" i="9"/>
  <c r="D260" i="9"/>
  <c r="D259" i="9"/>
  <c r="C267" i="9"/>
  <c r="G267" i="9" s="1"/>
  <c r="C266" i="9"/>
  <c r="G266" i="9" s="1"/>
  <c r="C265" i="9"/>
  <c r="G265" i="9" s="1"/>
  <c r="C264" i="9"/>
  <c r="B264" i="9" s="1"/>
  <c r="C263" i="9"/>
  <c r="B263" i="9" s="1"/>
  <c r="C262" i="9"/>
  <c r="G262" i="9" s="1"/>
  <c r="C261" i="9"/>
  <c r="G261" i="9" s="1"/>
  <c r="C260" i="9"/>
  <c r="B260" i="9" s="1"/>
  <c r="C259" i="9"/>
  <c r="B259" i="9" s="1"/>
  <c r="B266" i="9"/>
  <c r="B265" i="9"/>
  <c r="D258" i="9"/>
  <c r="C258" i="9"/>
  <c r="G258" i="9" s="1"/>
  <c r="D240" i="9"/>
  <c r="D239" i="9"/>
  <c r="D238" i="9"/>
  <c r="D237" i="9"/>
  <c r="D236" i="9"/>
  <c r="D235" i="9"/>
  <c r="D234" i="9"/>
  <c r="D233" i="9"/>
  <c r="C240" i="9"/>
  <c r="B240" i="9" s="1"/>
  <c r="C239" i="9"/>
  <c r="G239" i="9" s="1"/>
  <c r="C238" i="9"/>
  <c r="G238" i="9" s="1"/>
  <c r="C237" i="9"/>
  <c r="B237" i="9" s="1"/>
  <c r="C236" i="9"/>
  <c r="G236" i="9" s="1"/>
  <c r="C235" i="9"/>
  <c r="G235" i="9" s="1"/>
  <c r="C234" i="9"/>
  <c r="B234" i="9" s="1"/>
  <c r="C233" i="9"/>
  <c r="G233" i="9" s="1"/>
  <c r="C232" i="9"/>
  <c r="G232" i="9" s="1"/>
  <c r="D232" i="9"/>
  <c r="D231" i="9"/>
  <c r="C231" i="9"/>
  <c r="B231" i="9" s="1"/>
  <c r="D212" i="9"/>
  <c r="D211" i="9"/>
  <c r="D210" i="9"/>
  <c r="D209" i="9"/>
  <c r="D208" i="9"/>
  <c r="D207" i="9"/>
  <c r="D206" i="9"/>
  <c r="D205" i="9"/>
  <c r="C213" i="9"/>
  <c r="G213" i="9" s="1"/>
  <c r="C212" i="9"/>
  <c r="B212" i="9" s="1"/>
  <c r="C211" i="9"/>
  <c r="G211" i="9" s="1"/>
  <c r="C210" i="9"/>
  <c r="G210" i="9" s="1"/>
  <c r="C209" i="9"/>
  <c r="G209" i="9" s="1"/>
  <c r="C208" i="9"/>
  <c r="G208" i="9" s="1"/>
  <c r="C207" i="9"/>
  <c r="B207" i="9" s="1"/>
  <c r="C206" i="9"/>
  <c r="B206" i="9" s="1"/>
  <c r="C205" i="9"/>
  <c r="G205" i="9" s="1"/>
  <c r="D204" i="9"/>
  <c r="C204" i="9"/>
  <c r="G204" i="9" s="1"/>
  <c r="D213" i="9"/>
  <c r="G264" i="9" l="1"/>
  <c r="G263" i="9"/>
  <c r="G259" i="9"/>
  <c r="A45" i="9"/>
  <c r="A72" i="9" s="1"/>
  <c r="A99" i="9" s="1"/>
  <c r="A126" i="9" s="1"/>
  <c r="A153" i="9" s="1"/>
  <c r="A180" i="9" s="1"/>
  <c r="A207" i="9" s="1"/>
  <c r="A234" i="9" s="1"/>
  <c r="A19" i="9"/>
  <c r="B258" i="9"/>
  <c r="G234" i="9"/>
  <c r="G212" i="9"/>
  <c r="G206" i="9"/>
  <c r="G207" i="9"/>
  <c r="G260" i="9"/>
  <c r="G237" i="9"/>
  <c r="G231" i="9"/>
  <c r="G240" i="9"/>
  <c r="B204" i="9"/>
  <c r="B267" i="9"/>
  <c r="B262" i="9"/>
  <c r="B261" i="9"/>
  <c r="B239" i="9"/>
  <c r="B238" i="9"/>
  <c r="B236" i="9"/>
  <c r="B235" i="9"/>
  <c r="B233" i="9"/>
  <c r="B232" i="9"/>
  <c r="B213" i="9"/>
  <c r="B211" i="9"/>
  <c r="B210" i="9"/>
  <c r="B209" i="9"/>
  <c r="B208" i="9"/>
  <c r="B205" i="9"/>
  <c r="D186" i="9"/>
  <c r="D185" i="9"/>
  <c r="D184" i="9"/>
  <c r="D183" i="9"/>
  <c r="D182" i="9"/>
  <c r="D181" i="9"/>
  <c r="D180" i="9"/>
  <c r="D179" i="9"/>
  <c r="D178" i="9"/>
  <c r="D177" i="9"/>
  <c r="C186" i="9"/>
  <c r="G186" i="9" s="1"/>
  <c r="C185" i="9"/>
  <c r="G185" i="9" s="1"/>
  <c r="C184" i="9"/>
  <c r="G184" i="9" s="1"/>
  <c r="C183" i="9"/>
  <c r="G183" i="9" s="1"/>
  <c r="C182" i="9"/>
  <c r="G182" i="9" s="1"/>
  <c r="C181" i="9"/>
  <c r="C180" i="9"/>
  <c r="G180" i="9" s="1"/>
  <c r="C179" i="9"/>
  <c r="C178" i="9"/>
  <c r="G178" i="9" s="1"/>
  <c r="C177" i="9"/>
  <c r="A46" i="9" l="1"/>
  <c r="A73" i="9" s="1"/>
  <c r="A100" i="9" s="1"/>
  <c r="A127" i="9" s="1"/>
  <c r="A154" i="9" s="1"/>
  <c r="A181" i="9" s="1"/>
  <c r="A208" i="9" s="1"/>
  <c r="A235" i="9" s="1"/>
  <c r="A20" i="9"/>
  <c r="B179" i="9"/>
  <c r="G179" i="9"/>
  <c r="B185" i="9"/>
  <c r="B186" i="9"/>
  <c r="B181" i="9"/>
  <c r="G181" i="9"/>
  <c r="B177" i="9"/>
  <c r="G177" i="9"/>
  <c r="B184" i="9"/>
  <c r="B183" i="9"/>
  <c r="B182" i="9"/>
  <c r="B180" i="9"/>
  <c r="B178" i="9"/>
  <c r="A21" i="9" l="1"/>
  <c r="A47" i="9"/>
  <c r="A74" i="9" s="1"/>
  <c r="A101" i="9" s="1"/>
  <c r="A128" i="9" s="1"/>
  <c r="A155" i="9" s="1"/>
  <c r="A182" i="9" s="1"/>
  <c r="A209" i="9" s="1"/>
  <c r="A236" i="9" s="1"/>
  <c r="G159" i="9"/>
  <c r="D159" i="9"/>
  <c r="D158" i="9"/>
  <c r="D157" i="9"/>
  <c r="D156" i="9"/>
  <c r="C159" i="9"/>
  <c r="B159" i="9" s="1"/>
  <c r="C158" i="9"/>
  <c r="B158" i="9" s="1"/>
  <c r="C157" i="9"/>
  <c r="B157" i="9" s="1"/>
  <c r="C156" i="9"/>
  <c r="B156" i="9" s="1"/>
  <c r="D155" i="9"/>
  <c r="C155" i="9"/>
  <c r="B155" i="9" s="1"/>
  <c r="D154" i="9"/>
  <c r="C154" i="9"/>
  <c r="B154" i="9" s="1"/>
  <c r="D153" i="9"/>
  <c r="C153" i="9"/>
  <c r="B153" i="9" s="1"/>
  <c r="D152" i="9"/>
  <c r="D151" i="9"/>
  <c r="C152" i="9"/>
  <c r="B152" i="9" s="1"/>
  <c r="C151" i="9"/>
  <c r="B151" i="9" s="1"/>
  <c r="D150" i="9"/>
  <c r="C150" i="9"/>
  <c r="B150" i="9" s="1"/>
  <c r="C42" i="9"/>
  <c r="C43" i="9"/>
  <c r="C44" i="9"/>
  <c r="C45" i="9"/>
  <c r="C132" i="9"/>
  <c r="G132" i="9" s="1"/>
  <c r="C131" i="9"/>
  <c r="B131" i="9" s="1"/>
  <c r="C130" i="9"/>
  <c r="B130" i="9" s="1"/>
  <c r="C129" i="9"/>
  <c r="G129" i="9" s="1"/>
  <c r="C128" i="9"/>
  <c r="B128" i="9" s="1"/>
  <c r="C127" i="9"/>
  <c r="G127" i="9" s="1"/>
  <c r="C126" i="9"/>
  <c r="G126" i="9" s="1"/>
  <c r="C125" i="9"/>
  <c r="G125" i="9" s="1"/>
  <c r="C124" i="9"/>
  <c r="G124" i="9" s="1"/>
  <c r="C123" i="9"/>
  <c r="G123" i="9" s="1"/>
  <c r="D132" i="9"/>
  <c r="D131" i="9"/>
  <c r="D130" i="9"/>
  <c r="D129" i="9"/>
  <c r="D128" i="9"/>
  <c r="D127" i="9"/>
  <c r="D126" i="9"/>
  <c r="D125" i="9"/>
  <c r="D124" i="9"/>
  <c r="D123" i="9"/>
  <c r="C105" i="9"/>
  <c r="B105" i="9" s="1"/>
  <c r="C104" i="9"/>
  <c r="B104" i="9" s="1"/>
  <c r="C103" i="9"/>
  <c r="B103" i="9" s="1"/>
  <c r="C102" i="9"/>
  <c r="C101" i="9"/>
  <c r="C100" i="9"/>
  <c r="B100" i="9" s="1"/>
  <c r="C99" i="9"/>
  <c r="C98" i="9"/>
  <c r="C97" i="9"/>
  <c r="B97" i="9" s="1"/>
  <c r="C96" i="9"/>
  <c r="D105" i="9"/>
  <c r="D104" i="9"/>
  <c r="D103" i="9"/>
  <c r="D102" i="9"/>
  <c r="D101" i="9"/>
  <c r="D100" i="9"/>
  <c r="D99" i="9"/>
  <c r="D98" i="9"/>
  <c r="D97" i="9"/>
  <c r="D96" i="9"/>
  <c r="D78" i="9"/>
  <c r="D77" i="9"/>
  <c r="D76" i="9"/>
  <c r="D75" i="9"/>
  <c r="D74" i="9"/>
  <c r="D73" i="9"/>
  <c r="D72" i="9"/>
  <c r="D71" i="9"/>
  <c r="D70" i="9"/>
  <c r="D69" i="9"/>
  <c r="C78" i="9"/>
  <c r="C77" i="9"/>
  <c r="C76" i="9"/>
  <c r="B76" i="9" s="1"/>
  <c r="C75" i="9"/>
  <c r="B75" i="9" s="1"/>
  <c r="C74" i="9"/>
  <c r="B74" i="9" s="1"/>
  <c r="C73" i="9"/>
  <c r="B73" i="9" s="1"/>
  <c r="C72" i="9"/>
  <c r="C71" i="9"/>
  <c r="C70" i="9"/>
  <c r="B70" i="9" s="1"/>
  <c r="C69" i="9"/>
  <c r="C20" i="9"/>
  <c r="B20" i="9" s="1"/>
  <c r="C19" i="9"/>
  <c r="B19" i="9" s="1"/>
  <c r="C18" i="9"/>
  <c r="B18" i="9" s="1"/>
  <c r="C17" i="9"/>
  <c r="B17" i="9" s="1"/>
  <c r="C16" i="9"/>
  <c r="B16" i="9" s="1"/>
  <c r="G154" i="9" l="1"/>
  <c r="G157" i="9"/>
  <c r="G76" i="9"/>
  <c r="A22" i="9"/>
  <c r="A48" i="9"/>
  <c r="A75" i="9" s="1"/>
  <c r="A102" i="9" s="1"/>
  <c r="A129" i="9" s="1"/>
  <c r="A156" i="9" s="1"/>
  <c r="A183" i="9" s="1"/>
  <c r="A210" i="9" s="1"/>
  <c r="A237" i="9" s="1"/>
  <c r="G155" i="9"/>
  <c r="G156" i="9"/>
  <c r="G158" i="9"/>
  <c r="G152" i="9"/>
  <c r="G151" i="9"/>
  <c r="G153" i="9"/>
  <c r="G150" i="9"/>
  <c r="G128" i="9"/>
  <c r="G130" i="9"/>
  <c r="G131" i="9"/>
  <c r="G98" i="9"/>
  <c r="G101" i="9"/>
  <c r="B132" i="9"/>
  <c r="G74" i="9"/>
  <c r="G99" i="9"/>
  <c r="G73" i="9"/>
  <c r="G75" i="9"/>
  <c r="G100" i="9"/>
  <c r="B129" i="9"/>
  <c r="G69" i="9"/>
  <c r="G77" i="9"/>
  <c r="G102" i="9"/>
  <c r="B69" i="9"/>
  <c r="G70" i="9"/>
  <c r="G78" i="9"/>
  <c r="G103" i="9"/>
  <c r="B77" i="9"/>
  <c r="G71" i="9"/>
  <c r="G96" i="9"/>
  <c r="G104" i="9"/>
  <c r="G72" i="9"/>
  <c r="G97" i="9"/>
  <c r="G105" i="9"/>
  <c r="G18" i="9"/>
  <c r="B101" i="9"/>
  <c r="G19" i="9"/>
  <c r="G20" i="9"/>
  <c r="G16" i="9"/>
  <c r="G17" i="9"/>
  <c r="B72" i="9"/>
  <c r="B124" i="9"/>
  <c r="B78" i="9"/>
  <c r="B99" i="9"/>
  <c r="B96" i="9"/>
  <c r="B98" i="9"/>
  <c r="B127" i="9"/>
  <c r="B126" i="9"/>
  <c r="B71" i="9"/>
  <c r="B123" i="9"/>
  <c r="B125" i="9"/>
  <c r="B102" i="9"/>
  <c r="D44" i="9"/>
  <c r="D43" i="9"/>
  <c r="D51" i="9"/>
  <c r="D50" i="9"/>
  <c r="D49" i="9"/>
  <c r="D48" i="9"/>
  <c r="D47" i="9"/>
  <c r="D46" i="9"/>
  <c r="D45" i="9"/>
  <c r="D42" i="9"/>
  <c r="C51" i="9"/>
  <c r="G51" i="9" s="1"/>
  <c r="C50" i="9"/>
  <c r="G50" i="9" s="1"/>
  <c r="C49" i="9"/>
  <c r="G49" i="9" s="1"/>
  <c r="C48" i="9"/>
  <c r="G48" i="9" s="1"/>
  <c r="C47" i="9"/>
  <c r="G47" i="9" s="1"/>
  <c r="C46" i="9"/>
  <c r="G46" i="9" s="1"/>
  <c r="G45" i="9"/>
  <c r="G44" i="9"/>
  <c r="D15" i="9"/>
  <c r="C15" i="9"/>
  <c r="D24" i="9"/>
  <c r="D23" i="9"/>
  <c r="D22" i="9"/>
  <c r="D21" i="9"/>
  <c r="D20" i="9"/>
  <c r="D19" i="9"/>
  <c r="D18" i="9"/>
  <c r="D17" i="9"/>
  <c r="D16" i="9"/>
  <c r="C24" i="9"/>
  <c r="B24" i="9" s="1"/>
  <c r="C23" i="9"/>
  <c r="B23" i="9" s="1"/>
  <c r="C22" i="9"/>
  <c r="B22" i="9" s="1"/>
  <c r="C21" i="9"/>
  <c r="B21" i="9" s="1"/>
  <c r="A23" i="9" l="1"/>
  <c r="A49" i="9"/>
  <c r="A76" i="9" s="1"/>
  <c r="A103" i="9" s="1"/>
  <c r="A130" i="9" s="1"/>
  <c r="A157" i="9" s="1"/>
  <c r="A184" i="9" s="1"/>
  <c r="A211" i="9" s="1"/>
  <c r="A238" i="9" s="1"/>
  <c r="G15" i="9"/>
  <c r="B15" i="9"/>
  <c r="G43" i="9"/>
  <c r="G42" i="9"/>
  <c r="G23" i="9"/>
  <c r="G24" i="9"/>
  <c r="G21" i="9"/>
  <c r="G22" i="9"/>
  <c r="B45" i="9"/>
  <c r="B46" i="9"/>
  <c r="B47" i="9"/>
  <c r="B50" i="9"/>
  <c r="B44" i="9"/>
  <c r="B42" i="9"/>
  <c r="B48" i="9"/>
  <c r="B43" i="9"/>
  <c r="B49" i="9"/>
  <c r="B51" i="9"/>
  <c r="A24" i="9" l="1"/>
  <c r="A51" i="9" s="1"/>
  <c r="A78" i="9" s="1"/>
  <c r="A105" i="9" s="1"/>
  <c r="A132" i="9" s="1"/>
  <c r="A159" i="9" s="1"/>
  <c r="A186" i="9" s="1"/>
  <c r="A213" i="9" s="1"/>
  <c r="A240" i="9" s="1"/>
  <c r="A50" i="9"/>
  <c r="A77" i="9" s="1"/>
  <c r="A104" i="9" s="1"/>
  <c r="A131" i="9" s="1"/>
  <c r="A158" i="9" s="1"/>
  <c r="A185" i="9" s="1"/>
  <c r="A212" i="9" s="1"/>
  <c r="A23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NITE</author>
  </authors>
  <commentList>
    <comment ref="J5" authorId="0" shapeId="0" xr:uid="{A5634483-97AE-4AFD-A074-42F1F9BFFCF9}">
      <text>
        <r>
          <rPr>
            <b/>
            <sz val="9"/>
            <color indexed="81"/>
            <rFont val="MS P ゴシック"/>
            <family val="3"/>
            <charset val="128"/>
          </rPr>
          <t>NITE:</t>
        </r>
        <r>
          <rPr>
            <sz val="9"/>
            <color indexed="81"/>
            <rFont val="MS P ゴシック"/>
            <family val="3"/>
            <charset val="128"/>
          </rPr>
          <t xml:space="preserve">
表示の関係で3名までとしてください</t>
        </r>
      </text>
    </comment>
  </commentList>
</comments>
</file>

<file path=xl/sharedStrings.xml><?xml version="1.0" encoding="utf-8"?>
<sst xmlns="http://schemas.openxmlformats.org/spreadsheetml/2006/main" count="448" uniqueCount="63">
  <si>
    <t>【来訪予定者名簿】</t>
    <rPh sb="1" eb="3">
      <t>ライホウ</t>
    </rPh>
    <rPh sb="3" eb="5">
      <t>ヨテイ</t>
    </rPh>
    <rPh sb="5" eb="6">
      <t>シャ</t>
    </rPh>
    <rPh sb="6" eb="8">
      <t>メイボ</t>
    </rPh>
    <phoneticPr fontId="3"/>
  </si>
  <si>
    <t>記入日</t>
    <rPh sb="0" eb="2">
      <t>キニュウ</t>
    </rPh>
    <rPh sb="2" eb="3">
      <t>ビ</t>
    </rPh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</si>
  <si>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</si>
  <si>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来訪日</t>
    <rPh sb="0" eb="2">
      <t>ライホウ</t>
    </rPh>
    <rPh sb="2" eb="3">
      <t>ビ</t>
    </rPh>
    <phoneticPr fontId="3"/>
  </si>
  <si>
    <t>0000/00/00</t>
  </si>
  <si>
    <t>所属会社名</t>
    <rPh sb="0" eb="2">
      <t>ショゾク</t>
    </rPh>
    <rPh sb="2" eb="5">
      <t>カイシャメイ</t>
    </rPh>
    <phoneticPr fontId="1"/>
  </si>
  <si>
    <t>○○</t>
  </si>
  <si>
    <t>氏名</t>
    <rPh sb="0" eb="2">
      <t>シメイ</t>
    </rPh>
    <phoneticPr fontId="1"/>
  </si>
  <si>
    <t>△△ △△</t>
  </si>
  <si>
    <t>連絡先
（現地で連絡の付く番号）</t>
    <rPh sb="0" eb="3">
      <t>レンラクサキ</t>
    </rPh>
    <rPh sb="5" eb="7">
      <t>ゲンチ</t>
    </rPh>
    <rPh sb="8" eb="10">
      <t>レンラク</t>
    </rPh>
    <rPh sb="11" eb="12">
      <t>ツ</t>
    </rPh>
    <rPh sb="13" eb="15">
      <t>バンゴウ</t>
    </rPh>
    <phoneticPr fontId="3"/>
  </si>
  <si>
    <t>xxx-xxxx-xxxx</t>
  </si>
  <si>
    <t>セキュリティ</t>
    <phoneticPr fontId="3"/>
  </si>
  <si>
    <t>2　通常</t>
    <rPh sb="2" eb="4">
      <t>ツウジョウ</t>
    </rPh>
    <phoneticPr fontId="3"/>
  </si>
  <si>
    <t>車両NO.</t>
    <rPh sb="0" eb="2">
      <t>シャリョウ</t>
    </rPh>
    <phoneticPr fontId="3"/>
  </si>
  <si>
    <t>備考</t>
    <rPh sb="0" eb="2">
      <t>ビコウ</t>
    </rPh>
    <phoneticPr fontId="3"/>
  </si>
  <si>
    <t>所属会社名</t>
    <rPh sb="0" eb="2">
      <t>ショゾク</t>
    </rPh>
    <rPh sb="2" eb="5">
      <t>カイシャメイ</t>
    </rPh>
    <phoneticPr fontId="2"/>
  </si>
  <si>
    <t>氏名</t>
    <rPh sb="0" eb="2">
      <t>シメイ</t>
    </rPh>
    <phoneticPr fontId="2"/>
  </si>
  <si>
    <r>
      <rPr>
        <sz val="9"/>
        <rFont val="ＭＳ Ｐゴシック"/>
        <family val="3"/>
        <charset val="128"/>
        <scheme val="minor"/>
      </rPr>
      <t>連絡先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6"/>
        <rFont val="ＭＳ Ｐゴシック"/>
        <family val="3"/>
        <charset val="128"/>
        <scheme val="minor"/>
      </rPr>
      <t>（現地で連絡の付く番号）</t>
    </r>
    <rPh sb="0" eb="3">
      <t>レンラクサキ</t>
    </rPh>
    <rPh sb="5" eb="7">
      <t>ゲンチ</t>
    </rPh>
    <rPh sb="8" eb="10">
      <t>レンラク</t>
    </rPh>
    <rPh sb="11" eb="12">
      <t>ツ</t>
    </rPh>
    <rPh sb="13" eb="15">
      <t>バンゴウ</t>
    </rPh>
    <phoneticPr fontId="3"/>
  </si>
  <si>
    <t>1　厳戒</t>
    <rPh sb="2" eb="4">
      <t>ゲンカイ</t>
    </rPh>
    <phoneticPr fontId="3"/>
  </si>
  <si>
    <t>3　自由</t>
    <rPh sb="2" eb="4">
      <t>ジユウ</t>
    </rPh>
    <phoneticPr fontId="3"/>
  </si>
  <si>
    <t>4　その他</t>
    <rPh sb="4" eb="5">
      <t>タ</t>
    </rPh>
    <phoneticPr fontId="3"/>
  </si>
  <si>
    <t>様式第４</t>
    <rPh sb="0" eb="2">
      <t>ヨウシキ</t>
    </rPh>
    <rPh sb="2" eb="3">
      <t>ダイ</t>
    </rPh>
    <phoneticPr fontId="6"/>
  </si>
  <si>
    <t>来館者名簿（臨時入館許可証発行管理台帳）</t>
    <phoneticPr fontId="6"/>
  </si>
  <si>
    <t>NLAB担当者 記入欄</t>
    <rPh sb="4" eb="7">
      <t>タントウシャ</t>
    </rPh>
    <rPh sb="8" eb="11">
      <t>キニュウラン</t>
    </rPh>
    <phoneticPr fontId="3"/>
  </si>
  <si>
    <t>↓のセルに入力</t>
    <rPh sb="5" eb="7">
      <t>ニュウリョク</t>
    </rPh>
    <phoneticPr fontId="6"/>
  </si>
  <si>
    <r>
      <rPr>
        <b/>
        <sz val="10.5"/>
        <color theme="1"/>
        <rFont val="ＭＳ Ｐゴシック"/>
        <family val="3"/>
        <charset val="128"/>
        <scheme val="minor"/>
      </rPr>
      <t>❶「目的」 選択リスト (</t>
    </r>
    <r>
      <rPr>
        <b/>
        <sz val="10.5"/>
        <color theme="0"/>
        <rFont val="ＭＳ Ｐゴシック"/>
        <family val="3"/>
        <charset val="128"/>
        <scheme val="minor"/>
      </rPr>
      <t>プルダウン</t>
    </r>
    <r>
      <rPr>
        <b/>
        <sz val="10.5"/>
        <color theme="1"/>
        <rFont val="ＭＳ Ｐゴシック"/>
        <family val="3"/>
        <charset val="128"/>
        <scheme val="minor"/>
      </rPr>
      <t>で選択－４択）</t>
    </r>
    <rPh sb="2" eb="4">
      <t>モクテキ</t>
    </rPh>
    <rPh sb="6" eb="8">
      <t>センタク</t>
    </rPh>
    <rPh sb="19" eb="21">
      <t>センタク</t>
    </rPh>
    <rPh sb="23" eb="24">
      <t>タク</t>
    </rPh>
    <phoneticPr fontId="6"/>
  </si>
  <si>
    <t>❶</t>
    <phoneticPr fontId="6"/>
  </si>
  <si>
    <t>目的</t>
    <rPh sb="0" eb="2">
      <t>モクテキ</t>
    </rPh>
    <phoneticPr fontId="6"/>
  </si>
  <si>
    <t>共同試験</t>
    <rPh sb="0" eb="2">
      <t>キョウドウ</t>
    </rPh>
    <rPh sb="2" eb="4">
      <t>シケン</t>
    </rPh>
    <phoneticPr fontId="6"/>
  </si>
  <si>
    <t>通常入館（入室制限されたカード不要）＊主に見学・打合せ</t>
    <rPh sb="0" eb="2">
      <t>ツウジョウ</t>
    </rPh>
    <rPh sb="2" eb="4">
      <t>ニュウカン</t>
    </rPh>
    <rPh sb="5" eb="7">
      <t>ニュウシツ</t>
    </rPh>
    <rPh sb="7" eb="9">
      <t>セイゲン</t>
    </rPh>
    <rPh sb="15" eb="17">
      <t>フヨウ</t>
    </rPh>
    <rPh sb="19" eb="20">
      <t>オモ</t>
    </rPh>
    <rPh sb="21" eb="23">
      <t>ケンガク</t>
    </rPh>
    <rPh sb="24" eb="26">
      <t>ウチアワ</t>
    </rPh>
    <phoneticPr fontId="6"/>
  </si>
  <si>
    <t>　　ご来館にあたり、臨時入館許可証が必要となりますので、以下のご来館者は、名簿に記載を</t>
    <phoneticPr fontId="6"/>
  </si>
  <si>
    <t>❷</t>
    <phoneticPr fontId="6"/>
  </si>
  <si>
    <t>NITE担当者:</t>
    <rPh sb="4" eb="7">
      <t>タントウシャ</t>
    </rPh>
    <phoneticPr fontId="3"/>
  </si>
  <si>
    <t>見学</t>
    <rPh sb="0" eb="2">
      <t>ケンガク</t>
    </rPh>
    <phoneticPr fontId="6"/>
  </si>
  <si>
    <t>防災センターから入館し、入室制限設定されたカード必要</t>
    <rPh sb="0" eb="2">
      <t>ボウサイ</t>
    </rPh>
    <rPh sb="8" eb="10">
      <t>ニュウカン</t>
    </rPh>
    <rPh sb="16" eb="18">
      <t>セッテイ</t>
    </rPh>
    <rPh sb="24" eb="26">
      <t>ヒツヨウ</t>
    </rPh>
    <phoneticPr fontId="6"/>
  </si>
  <si>
    <t>　お願いします。</t>
    <phoneticPr fontId="6"/>
  </si>
  <si>
    <t>❸</t>
    <phoneticPr fontId="6"/>
  </si>
  <si>
    <t>入館パターン</t>
    <rPh sb="0" eb="2">
      <t>ニュウカン</t>
    </rPh>
    <phoneticPr fontId="3"/>
  </si>
  <si>
    <t>打合せ</t>
    <rPh sb="0" eb="2">
      <t>ウチアワ</t>
    </rPh>
    <phoneticPr fontId="6"/>
  </si>
  <si>
    <t>東側敷地から入館し、入室制限設定されたカード必要</t>
    <rPh sb="0" eb="2">
      <t>ヒガシガワ</t>
    </rPh>
    <rPh sb="2" eb="4">
      <t>シキチ</t>
    </rPh>
    <rPh sb="6" eb="8">
      <t>ニュウカン</t>
    </rPh>
    <rPh sb="14" eb="16">
      <t>セッテイ</t>
    </rPh>
    <rPh sb="22" eb="24">
      <t>ヒツヨウ</t>
    </rPh>
    <phoneticPr fontId="6"/>
  </si>
  <si>
    <t>① 訪問者</t>
    <phoneticPr fontId="6"/>
  </si>
  <si>
    <t>役務・工事</t>
    <rPh sb="0" eb="2">
      <t>エキム</t>
    </rPh>
    <rPh sb="3" eb="5">
      <t>コウジ</t>
    </rPh>
    <phoneticPr fontId="6"/>
  </si>
  <si>
    <t>② 見学者</t>
    <phoneticPr fontId="6"/>
  </si>
  <si>
    <t>③ 事故調査に係る警察・消防関係者、事業者</t>
    <phoneticPr fontId="6"/>
  </si>
  <si>
    <r>
      <t>❸「入館パターン」 選択リスト（</t>
    </r>
    <r>
      <rPr>
        <b/>
        <sz val="10.5"/>
        <color theme="0"/>
        <rFont val="ＭＳ Ｐゴシック"/>
        <family val="3"/>
        <charset val="128"/>
        <scheme val="minor"/>
      </rPr>
      <t>プルダウン</t>
    </r>
    <r>
      <rPr>
        <b/>
        <sz val="10.5"/>
        <color theme="1"/>
        <rFont val="ＭＳ Ｐゴシック"/>
        <family val="3"/>
        <charset val="128"/>
        <scheme val="minor"/>
      </rPr>
      <t>で選択－３択）</t>
    </r>
    <rPh sb="2" eb="4">
      <t>ニュウカン</t>
    </rPh>
    <rPh sb="10" eb="12">
      <t>センタク</t>
    </rPh>
    <rPh sb="22" eb="24">
      <t>センタク</t>
    </rPh>
    <rPh sb="26" eb="27">
      <t>タク</t>
    </rPh>
    <phoneticPr fontId="6"/>
  </si>
  <si>
    <t>④ その他の事業者等</t>
    <phoneticPr fontId="6"/>
  </si>
  <si>
    <t>パターンA</t>
    <phoneticPr fontId="6"/>
  </si>
  <si>
    <t>　「防災C」から入館・「入室制限されたカード」不要　　＊主に見学・打合せ</t>
    <rPh sb="2" eb="4">
      <t>ボウサイ</t>
    </rPh>
    <rPh sb="8" eb="10">
      <t>ニュウカン</t>
    </rPh>
    <rPh sb="12" eb="14">
      <t>ニュウシツ</t>
    </rPh>
    <rPh sb="14" eb="16">
      <t>セイゲン</t>
    </rPh>
    <rPh sb="23" eb="25">
      <t>フヨウ</t>
    </rPh>
    <rPh sb="28" eb="29">
      <t>オモ</t>
    </rPh>
    <rPh sb="30" eb="32">
      <t>ケンガク</t>
    </rPh>
    <rPh sb="33" eb="35">
      <t>ウチアワ</t>
    </rPh>
    <phoneticPr fontId="6"/>
  </si>
  <si>
    <t>パターンB-1</t>
    <phoneticPr fontId="6"/>
  </si>
  <si>
    <t>　「防災C」から入館・「入室制限されたカード」必要</t>
    <rPh sb="2" eb="4">
      <t>ボウサイ</t>
    </rPh>
    <rPh sb="8" eb="10">
      <t>ニュウカン</t>
    </rPh>
    <rPh sb="23" eb="25">
      <t>ヒツヨウ</t>
    </rPh>
    <phoneticPr fontId="6"/>
  </si>
  <si>
    <t>提出日：</t>
    <rPh sb="0" eb="3">
      <t>テイシュツビ</t>
    </rPh>
    <phoneticPr fontId="6"/>
  </si>
  <si>
    <t>パターンB-2</t>
    <phoneticPr fontId="6"/>
  </si>
  <si>
    <t>　「東側敷地」から入館・「入室制限されたカード」必要</t>
    <rPh sb="2" eb="4">
      <t>ヒガシガワ</t>
    </rPh>
    <rPh sb="4" eb="6">
      <t>シキチ</t>
    </rPh>
    <rPh sb="9" eb="11">
      <t>ニュウカン</t>
    </rPh>
    <rPh sb="24" eb="26">
      <t>ヒツヨウ</t>
    </rPh>
    <phoneticPr fontId="6"/>
  </si>
  <si>
    <t>カード番号</t>
    <phoneticPr fontId="6"/>
  </si>
  <si>
    <t>発　行
年月日</t>
    <phoneticPr fontId="6"/>
  </si>
  <si>
    <t>所　属
組　織</t>
    <phoneticPr fontId="6"/>
  </si>
  <si>
    <t>氏　　　名</t>
    <phoneticPr fontId="6"/>
  </si>
  <si>
    <t>入　館
時　間</t>
    <phoneticPr fontId="6"/>
  </si>
  <si>
    <t>退　館
時　間</t>
    <phoneticPr fontId="6"/>
  </si>
  <si>
    <t>備　考</t>
    <phoneticPr fontId="6"/>
  </si>
  <si>
    <t>：</t>
    <phoneticPr fontId="6"/>
  </si>
  <si>
    <t>来館者名簿（臨時入館許可証発行管理台帳）</t>
  </si>
  <si>
    <t>令和    年   月  日</t>
    <rPh sb="13" eb="14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</si>
</sst>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yyyy/m/d\(aaa\)"/>
    <numFmt numFmtId="178" formatCode="m/d\(aaa\)"/>
  </numFmts>
  <fonts count="2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.5"/>
      <color rgb="FF000000"/>
      <name val="ＭＳ 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0"/>
      <name val="BIZ UDPゴシック"/>
      <family val="3"/>
      <charset val="128"/>
    </font>
    <font>
      <b/>
      <sz val="10.5"/>
      <color theme="1"/>
      <name val="ＭＳ Ｐゴシック"/>
      <family val="3"/>
      <charset val="128"/>
      <scheme val="minor"/>
    </font>
    <font>
      <b/>
      <sz val="10.5"/>
      <color theme="0"/>
      <name val="ＭＳ Ｐ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176" fontId="8" fillId="0" borderId="3" xfId="0" applyNumberFormat="1" applyFont="1" applyBorder="1">
      <alignment vertical="center"/>
    </xf>
    <xf numFmtId="14" fontId="0" fillId="0" borderId="14" xfId="0" applyNumberFormat="1" applyBorder="1" applyAlignment="1">
      <alignment vertical="center" wrapText="1"/>
    </xf>
    <xf numFmtId="176" fontId="8" fillId="0" borderId="0" xfId="0" applyNumberFormat="1" applyFont="1">
      <alignment vertical="center"/>
    </xf>
    <xf numFmtId="176" fontId="8" fillId="0" borderId="0" xfId="0" applyNumberFormat="1" applyFont="1" applyAlignment="1">
      <alignment horizontal="centerContinuous" vertical="center"/>
    </xf>
    <xf numFmtId="176" fontId="8" fillId="0" borderId="0" xfId="0" applyNumberFormat="1" applyFont="1" applyAlignment="1">
      <alignment horizontal="right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7" fontId="8" fillId="0" borderId="0" xfId="0" applyNumberFormat="1" applyFont="1">
      <alignment vertical="center"/>
    </xf>
    <xf numFmtId="177" fontId="7" fillId="0" borderId="0" xfId="0" applyNumberFormat="1" applyFont="1" applyAlignment="1">
      <alignment horizontal="centerContinuous" vertical="center"/>
    </xf>
    <xf numFmtId="177" fontId="9" fillId="0" borderId="3" xfId="0" applyNumberFormat="1" applyFont="1" applyBorder="1" applyAlignment="1">
      <alignment horizontal="center" vertical="center" wrapText="1"/>
    </xf>
    <xf numFmtId="177" fontId="8" fillId="0" borderId="3" xfId="0" applyNumberFormat="1" applyFont="1" applyBorder="1">
      <alignment vertical="center"/>
    </xf>
    <xf numFmtId="176" fontId="9" fillId="0" borderId="3" xfId="0" applyNumberFormat="1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 wrapText="1"/>
    </xf>
    <xf numFmtId="176" fontId="8" fillId="0" borderId="0" xfId="0" applyNumberFormat="1" applyFont="1" applyAlignment="1">
      <alignment horizontal="centerContinuous" vertical="center" wrapText="1"/>
    </xf>
    <xf numFmtId="176" fontId="8" fillId="0" borderId="3" xfId="0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76" fontId="12" fillId="5" borderId="0" xfId="0" applyNumberFormat="1" applyFont="1" applyFill="1">
      <alignment vertical="center"/>
    </xf>
    <xf numFmtId="176" fontId="13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176" fontId="16" fillId="0" borderId="3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4" fontId="17" fillId="0" borderId="19" xfId="0" applyNumberFormat="1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7" fillId="0" borderId="21" xfId="0" applyNumberFormat="1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4" borderId="12" xfId="0" applyFont="1" applyFill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14" fontId="17" fillId="0" borderId="22" xfId="0" applyNumberFormat="1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14" fontId="17" fillId="0" borderId="20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389466</xdr:colOff>
      <xdr:row>3</xdr:row>
      <xdr:rowOff>50800</xdr:rowOff>
    </xdr:from>
    <xdr:to>
      <xdr:col>19</xdr:col>
      <xdr:colOff>491066</xdr:colOff>
      <xdr:row>7</xdr:row>
      <xdr:rowOff>152400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0F7265AE-17EC-4244-B629-D6B8156FB7DE}"/>
            </a:ext>
          </a:extLst>
        </xdr:cNvPr>
        <xdr:cNvSpPr/>
      </xdr:nvSpPr>
      <xdr:spPr>
        <a:xfrm>
          <a:off x="10354733" y="567267"/>
          <a:ext cx="3149600" cy="1168400"/>
        </a:xfrm>
        <a:prstGeom prst="wedgeRectCallout">
          <a:avLst>
            <a:gd name="adj1" fmla="val -65149"/>
            <a:gd name="adj2" fmla="val 31558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>
              <a:solidFill>
                <a:sysClr val="windowText" lastClr="000000"/>
              </a:solidFill>
            </a:rPr>
            <a:t>11</a:t>
          </a:r>
          <a:r>
            <a:rPr lang="ja-JP" altLang="en-US">
              <a:solidFill>
                <a:sysClr val="windowText" lastClr="000000"/>
              </a:solidFill>
            </a:rPr>
            <a:t>名以上の場合は行を分けて記入ください。</a:t>
          </a:r>
          <a:endParaRPr lang="en-US" altLang="ja-JP">
            <a:solidFill>
              <a:sysClr val="windowText" lastClr="000000"/>
            </a:solidFill>
          </a:endParaRPr>
        </a:p>
        <a:p>
          <a:r>
            <a:rPr lang="ja-JP" altLang="en-US">
              <a:solidFill>
                <a:sysClr val="windowText" lastClr="000000"/>
              </a:solidFill>
            </a:rPr>
            <a:t>＊自動転記フォーマットのため</a:t>
          </a:r>
          <a:endParaRPr lang="en-US" altLang="ja-JP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421277</xdr:colOff>
      <xdr:row>1</xdr:row>
      <xdr:rowOff>57694</xdr:rowOff>
    </xdr:from>
    <xdr:to>
      <xdr:col>20</xdr:col>
      <xdr:colOff>39735</xdr:colOff>
      <xdr:row>67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0ABDB8-D947-47CD-A294-16B5B8C91A9B}"/>
            </a:ext>
          </a:extLst>
        </xdr:cNvPr>
        <xdr:cNvSpPr/>
      </xdr:nvSpPr>
      <xdr:spPr>
        <a:xfrm>
          <a:off x="421277" y="225334"/>
          <a:ext cx="11444698" cy="11082746"/>
        </a:xfrm>
        <a:prstGeom prst="rect">
          <a:avLst/>
        </a:prstGeom>
        <a:solidFill>
          <a:srgbClr val="FFCC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■</a:t>
          </a:r>
          <a:r>
            <a:rPr kumimoji="1" lang="ja-JP" altLang="en-US" sz="1800" b="1">
              <a:solidFill>
                <a:schemeClr val="tx1"/>
              </a:solidFill>
            </a:rPr>
            <a:t>ユーザー様のセキュリティについて</a:t>
          </a:r>
          <a:r>
            <a:rPr kumimoji="1" lang="ja-JP" altLang="en-US" sz="1800">
              <a:solidFill>
                <a:schemeClr val="tx1"/>
              </a:solidFill>
            </a:rPr>
            <a:t>		</a:t>
          </a: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		</a:t>
          </a: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（東敷地の利用状況）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・試験を行うエリアである「東敷地」は試験棟が２つあり、御社以外のユーザーも同時に使用することがあります。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・また、施設の見学者をご案内することもございます。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（他社ユーザーとの遭遇ケース）	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</a:t>
          </a:r>
          <a:r>
            <a:rPr kumimoji="1" lang="en-US" altLang="ja-JP" sz="1800">
              <a:solidFill>
                <a:schemeClr val="tx1"/>
              </a:solidFill>
            </a:rPr>
            <a:t>nite</a:t>
          </a:r>
          <a:r>
            <a:rPr kumimoji="1" lang="ja-JP" altLang="en-US" sz="1800">
              <a:solidFill>
                <a:schemeClr val="tx1"/>
              </a:solidFill>
            </a:rPr>
            <a:t>として前述ほか、適切な管理・対応をしておりますが、室外～敷地内への移動されるときなど、他社ユーザーと鉢合わせする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可能性もございます。かようなケースの発生防止に努めておりますが、ご理解・ご協力をお願いする次第です。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endParaRPr kumimoji="1" lang="en-US" altLang="ja-JP" sz="1800">
            <a:solidFill>
              <a:schemeClr val="tx1"/>
            </a:solidFill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nite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のセキュリティ対応）</a:t>
          </a: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800" b="1">
            <a:solidFill>
              <a:srgbClr val="FF0000"/>
            </a:solidFill>
            <a:effectLst/>
          </a:endParaRPr>
        </a:p>
        <a:p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・試験体について、他社ユーザー、見学者の目に触れることのないよう、適切な保管・設置場所、また、搬入・搬出時の動線を</a:t>
          </a:r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確保します。</a:t>
          </a:r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御社が利用される試験室や控え室毎に、セキュリティ設定</a:t>
          </a: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（アクセス制限）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しており、事前にご連絡頂いた方しか立ち入れない</a:t>
          </a:r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ようになっております。</a:t>
          </a:r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800" b="1">
              <a:solidFill>
                <a:srgbClr val="FF0000"/>
              </a:solidFill>
              <a:effectLst/>
            </a:rPr>
            <a:t>　　　・御社来訪者の入退室時には、他社ユーザーの</a:t>
          </a:r>
          <a:r>
            <a:rPr lang="en-US" altLang="ja-JP" sz="1800" b="1">
              <a:solidFill>
                <a:srgbClr val="FF0000"/>
              </a:solidFill>
              <a:effectLst/>
            </a:rPr>
            <a:t>nite</a:t>
          </a:r>
          <a:r>
            <a:rPr lang="ja-JP" altLang="en-US" sz="1800" b="1">
              <a:solidFill>
                <a:srgbClr val="FF0000"/>
              </a:solidFill>
              <a:effectLst/>
            </a:rPr>
            <a:t>担当者と連絡を取り、出入りタイミングを調整します。（下記パターン１）</a:t>
          </a:r>
          <a:endParaRPr lang="ja-JP" altLang="ja-JP" sz="1800" b="1">
            <a:solidFill>
              <a:srgbClr val="FF0000"/>
            </a:solidFill>
            <a:effectLst/>
          </a:endParaRPr>
        </a:p>
        <a:p>
          <a:pPr algn="l"/>
          <a:r>
            <a:rPr kumimoji="1" lang="en-US" altLang="ja-JP" sz="1800">
              <a:solidFill>
                <a:schemeClr val="tx1"/>
              </a:solidFill>
            </a:rPr>
            <a:t> </a:t>
          </a:r>
        </a:p>
        <a:p>
          <a:pPr algn="l"/>
          <a:r>
            <a:rPr kumimoji="1" lang="en-US" altLang="ja-JP" sz="1800" baseline="0">
              <a:solidFill>
                <a:schemeClr val="tx1"/>
              </a:solidFill>
            </a:rPr>
            <a:t>  【</a:t>
          </a:r>
          <a:r>
            <a:rPr kumimoji="1" lang="ja-JP" altLang="en-US" sz="1800" baseline="0">
              <a:solidFill>
                <a:schemeClr val="tx1"/>
              </a:solidFill>
            </a:rPr>
            <a:t>お願い</a:t>
          </a:r>
          <a:r>
            <a:rPr kumimoji="1" lang="en-US" altLang="ja-JP" sz="1800" baseline="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800" baseline="0">
              <a:solidFill>
                <a:schemeClr val="tx1"/>
              </a:solidFill>
            </a:rPr>
            <a:t>　　上記より、他社ユーザーもしくは、見学者との遭遇ケース回避に対してのご意向をお選びください。ご意向のレベルに応じて、　</a:t>
          </a:r>
          <a:endParaRPr kumimoji="1" lang="en-US" altLang="ja-JP" sz="1800" baseline="0">
            <a:solidFill>
              <a:schemeClr val="tx1"/>
            </a:solidFill>
          </a:endParaRPr>
        </a:p>
        <a:p>
          <a:pPr algn="l"/>
          <a:r>
            <a:rPr kumimoji="1" lang="ja-JP" altLang="en-US" sz="1800" baseline="0">
              <a:solidFill>
                <a:schemeClr val="tx1"/>
              </a:solidFill>
            </a:rPr>
            <a:t>　　 セキュリティ対応いたします。</a:t>
          </a:r>
          <a:endParaRPr kumimoji="1" lang="en-US" altLang="ja-JP" sz="1800" baseline="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tx1"/>
              </a:solidFill>
            </a:rPr>
            <a:t>　　　パターン　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en-US" altLang="ja-JP" sz="18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</a:t>
          </a:r>
          <a:r>
            <a:rPr kumimoji="1" lang="ja-JP" altLang="en-US" sz="18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厳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戒　　　</a:t>
          </a:r>
          <a:r>
            <a:rPr kumimoji="1" lang="ja-JP" altLang="en-US" sz="18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①試験体を見られることは</a:t>
          </a:r>
          <a:r>
            <a:rPr kumimoji="1" lang="en-US" altLang="ja-JP" sz="18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NG</a:t>
          </a:r>
          <a:endParaRPr kumimoji="0" lang="en-US" altLang="ja-JP" sz="18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tx1"/>
              </a:solidFill>
            </a:rPr>
            <a:t>　　　　　　　　　　　　　　 　　　②御社来訪者が他社ユーザ－に見られることが</a:t>
          </a:r>
          <a:r>
            <a:rPr kumimoji="1" lang="en-US" altLang="ja-JP" sz="1800">
              <a:solidFill>
                <a:schemeClr val="tx1"/>
              </a:solidFill>
            </a:rPr>
            <a:t>NG</a:t>
          </a:r>
          <a:r>
            <a:rPr kumimoji="1" lang="ja-JP" altLang="en-US" sz="1800">
              <a:solidFill>
                <a:schemeClr val="tx1"/>
              </a:solidFill>
            </a:rPr>
            <a:t>（トイレ、喫煙所、通り道等ですれ違うのも</a:t>
          </a:r>
          <a:r>
            <a:rPr kumimoji="1" lang="en-US" altLang="ja-JP" sz="1800">
              <a:solidFill>
                <a:schemeClr val="tx1"/>
              </a:solidFill>
            </a:rPr>
            <a:t>NG</a:t>
          </a:r>
          <a:r>
            <a:rPr kumimoji="1" lang="ja-JP" altLang="en-US" sz="1800">
              <a:solidFill>
                <a:schemeClr val="tx1"/>
              </a:solidFill>
            </a:rPr>
            <a:t>）、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パターン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２　通常</a:t>
          </a:r>
          <a:r>
            <a:rPr kumimoji="1" lang="ja-JP" altLang="en-US" sz="18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　　</a:t>
          </a:r>
          <a:r>
            <a:rPr kumimoji="1" lang="ja-JP" altLang="en-US" sz="1800">
              <a:solidFill>
                <a:schemeClr val="tx1"/>
              </a:solidFill>
            </a:rPr>
            <a:t> ①試験体が見られることは</a:t>
          </a:r>
          <a:r>
            <a:rPr kumimoji="1" lang="en-US" altLang="ja-JP" sz="1800">
              <a:solidFill>
                <a:schemeClr val="tx1"/>
              </a:solidFill>
            </a:rPr>
            <a:t>NG</a:t>
          </a: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　　　　　　　　　　　　　 　②御社来訪者が他社ユーザ－に見られることは</a:t>
          </a:r>
          <a:r>
            <a:rPr kumimoji="1" lang="en-US" altLang="ja-JP" sz="1800">
              <a:solidFill>
                <a:schemeClr val="tx1"/>
              </a:solidFill>
            </a:rPr>
            <a:t>OK </a:t>
          </a:r>
          <a:r>
            <a:rPr kumimoji="1" lang="ja-JP" altLang="en-US" sz="1800">
              <a:solidFill>
                <a:schemeClr val="tx1"/>
              </a:solidFill>
            </a:rPr>
            <a:t>（致し方ない遭遇は可）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      パターン　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  自由</a:t>
          </a:r>
          <a:r>
            <a:rPr kumimoji="1" lang="ja-JP" altLang="en-US" sz="1800" baseline="0">
              <a:solidFill>
                <a:schemeClr val="tx1"/>
              </a:solidFill>
              <a:latin typeface="+mn-lt"/>
              <a:ea typeface="+mn-ea"/>
            </a:rPr>
            <a:t>  　　</a:t>
          </a:r>
          <a:r>
            <a:rPr kumimoji="1" lang="ja-JP" altLang="en-US" sz="1800">
              <a:solidFill>
                <a:schemeClr val="tx1"/>
              </a:solidFill>
            </a:rPr>
            <a:t>試験体、御社来訪者を他社ユーザー見られるなどについて、問題ない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　　　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パターン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４　その他　</a:t>
          </a:r>
          <a:r>
            <a:rPr kumimoji="1" lang="ja-JP" altLang="en-US" sz="1800">
              <a:solidFill>
                <a:schemeClr val="tx1"/>
              </a:solidFill>
            </a:rPr>
            <a:t>ご要望など備考に記載ください。詳細につきましては、</a:t>
          </a:r>
          <a:r>
            <a:rPr kumimoji="1" lang="en-US" altLang="ja-JP" sz="1800">
              <a:solidFill>
                <a:schemeClr val="tx1"/>
              </a:solidFill>
            </a:rPr>
            <a:t>nite</a:t>
          </a:r>
          <a:r>
            <a:rPr kumimoji="1" lang="ja-JP" altLang="en-US" sz="1800">
              <a:solidFill>
                <a:schemeClr val="tx1"/>
              </a:solidFill>
            </a:rPr>
            <a:t>担当者へご確認ください。</a:t>
          </a:r>
        </a:p>
        <a:p>
          <a:pPr algn="l"/>
          <a:endParaRPr kumimoji="1" lang="ja-JP" altLang="en-US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385464</xdr:colOff>
      <xdr:row>20</xdr:row>
      <xdr:rowOff>866</xdr:rowOff>
    </xdr:from>
    <xdr:to>
      <xdr:col>18</xdr:col>
      <xdr:colOff>83127</xdr:colOff>
      <xdr:row>91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9E7264E-A57F-4136-ABF0-95E10D1A4663}"/>
            </a:ext>
          </a:extLst>
        </xdr:cNvPr>
        <xdr:cNvSpPr/>
      </xdr:nvSpPr>
      <xdr:spPr>
        <a:xfrm>
          <a:off x="385464" y="3325957"/>
          <a:ext cx="10670463" cy="118032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>
              <a:solidFill>
                <a:sysClr val="windowText" lastClr="000000"/>
              </a:solidFill>
            </a:rPr>
            <a:t>独立行政法人　製品評価技術基盤機構　</a:t>
          </a:r>
          <a:r>
            <a:rPr kumimoji="1" lang="en-US" altLang="ja-JP">
              <a:solidFill>
                <a:sysClr val="windowText" lastClr="000000"/>
              </a:solidFill>
            </a:rPr>
            <a:t>nite</a:t>
          </a: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大阪事業所　敷地案内図</a:t>
          </a:r>
          <a:endParaRPr kumimoji="1"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438149</xdr:colOff>
      <xdr:row>23</xdr:row>
      <xdr:rowOff>151097</xdr:rowOff>
    </xdr:from>
    <xdr:to>
      <xdr:col>16</xdr:col>
      <xdr:colOff>590550</xdr:colOff>
      <xdr:row>90</xdr:row>
      <xdr:rowOff>39538</xdr:rowOff>
    </xdr:to>
    <xdr:pic>
      <xdr:nvPicPr>
        <xdr:cNvPr id="3" name="コンテンツ プレースホルダー 7">
          <a:extLst>
            <a:ext uri="{FF2B5EF4-FFF2-40B4-BE49-F238E27FC236}">
              <a16:creationId xmlns:a16="http://schemas.microsoft.com/office/drawing/2014/main" id="{8FA15BAD-9A13-4510-CC63-E151026FFE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403" t="24833" r="33794" b="22836"/>
        <a:stretch/>
      </xdr:blipFill>
      <xdr:spPr>
        <a:xfrm rot="16200000">
          <a:off x="-296646" y="4829242"/>
          <a:ext cx="11375591" cy="9906001"/>
        </a:xfrm>
        <a:prstGeom prst="rect">
          <a:avLst/>
        </a:prstGeom>
      </xdr:spPr>
    </xdr:pic>
    <xdr:clientData/>
  </xdr:twoCellAnchor>
  <xdr:twoCellAnchor>
    <xdr:from>
      <xdr:col>14</xdr:col>
      <xdr:colOff>453215</xdr:colOff>
      <xdr:row>43</xdr:row>
      <xdr:rowOff>59279</xdr:rowOff>
    </xdr:from>
    <xdr:to>
      <xdr:col>17</xdr:col>
      <xdr:colOff>308759</xdr:colOff>
      <xdr:row>45</xdr:row>
      <xdr:rowOff>156864</xdr:rowOff>
    </xdr:to>
    <xdr:sp macro="" textlink="">
      <xdr:nvSpPr>
        <xdr:cNvPr id="18" name="四角形吹き出し 4">
          <a:extLst>
            <a:ext uri="{FF2B5EF4-FFF2-40B4-BE49-F238E27FC236}">
              <a16:creationId xmlns:a16="http://schemas.microsoft.com/office/drawing/2014/main" id="{CD8F8D20-3AA9-4745-8DCF-D83AA4DCB521}"/>
            </a:ext>
          </a:extLst>
        </xdr:cNvPr>
        <xdr:cNvSpPr/>
      </xdr:nvSpPr>
      <xdr:spPr>
        <a:xfrm>
          <a:off x="8987615" y="7208224"/>
          <a:ext cx="1684344" cy="430095"/>
        </a:xfrm>
        <a:prstGeom prst="wedgeRectCallout">
          <a:avLst>
            <a:gd name="adj1" fmla="val -76690"/>
            <a:gd name="adj2" fmla="val 98225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b="1">
              <a:solidFill>
                <a:sysClr val="windowText" lastClr="000000"/>
              </a:solidFill>
            </a:rPr>
            <a:t>機能別実験棟</a:t>
          </a:r>
          <a:endParaRPr lang="en-US" altLang="ja-JP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349724</xdr:colOff>
      <xdr:row>55</xdr:row>
      <xdr:rowOff>90932</xdr:rowOff>
    </xdr:from>
    <xdr:to>
      <xdr:col>12</xdr:col>
      <xdr:colOff>52450</xdr:colOff>
      <xdr:row>58</xdr:row>
      <xdr:rowOff>8741</xdr:rowOff>
    </xdr:to>
    <xdr:sp macro="" textlink="">
      <xdr:nvSpPr>
        <xdr:cNvPr id="19" name="四角形吹き出し 5">
          <a:extLst>
            <a:ext uri="{FF2B5EF4-FFF2-40B4-BE49-F238E27FC236}">
              <a16:creationId xmlns:a16="http://schemas.microsoft.com/office/drawing/2014/main" id="{08F14CDE-EDC0-41C0-8B25-58DBDE0EC5E4}"/>
            </a:ext>
          </a:extLst>
        </xdr:cNvPr>
        <xdr:cNvSpPr/>
      </xdr:nvSpPr>
      <xdr:spPr>
        <a:xfrm>
          <a:off x="5226524" y="9234932"/>
          <a:ext cx="2141126" cy="416573"/>
        </a:xfrm>
        <a:prstGeom prst="wedgeRectCallout">
          <a:avLst>
            <a:gd name="adj1" fmla="val 57018"/>
            <a:gd name="adj2" fmla="val -156549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b="1">
              <a:solidFill>
                <a:sysClr val="windowText" lastClr="000000"/>
              </a:solidFill>
            </a:rPr>
            <a:t>多目的大型実験棟</a:t>
          </a:r>
          <a:endParaRPr lang="en-US" altLang="ja-JP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419774</xdr:colOff>
      <xdr:row>33</xdr:row>
      <xdr:rowOff>130303</xdr:rowOff>
    </xdr:from>
    <xdr:to>
      <xdr:col>5</xdr:col>
      <xdr:colOff>556616</xdr:colOff>
      <xdr:row>36</xdr:row>
      <xdr:rowOff>87941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D052D3A-6EA1-4ADB-A38B-5A13C9B0C7E5}"/>
            </a:ext>
          </a:extLst>
        </xdr:cNvPr>
        <xdr:cNvSpPr/>
      </xdr:nvSpPr>
      <xdr:spPr>
        <a:xfrm>
          <a:off x="2248574" y="5616703"/>
          <a:ext cx="1356042" cy="45640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/>
            <a:t>西門（正門）</a:t>
          </a:r>
        </a:p>
      </xdr:txBody>
    </xdr:sp>
    <xdr:clientData/>
  </xdr:twoCellAnchor>
  <xdr:twoCellAnchor>
    <xdr:from>
      <xdr:col>12</xdr:col>
      <xdr:colOff>232206</xdr:colOff>
      <xdr:row>35</xdr:row>
      <xdr:rowOff>163650</xdr:rowOff>
    </xdr:from>
    <xdr:to>
      <xdr:col>14</xdr:col>
      <xdr:colOff>10221</xdr:colOff>
      <xdr:row>38</xdr:row>
      <xdr:rowOff>115636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A547DDB9-BFBE-43A8-9D20-2132C2C2DADC}"/>
            </a:ext>
          </a:extLst>
        </xdr:cNvPr>
        <xdr:cNvSpPr/>
      </xdr:nvSpPr>
      <xdr:spPr>
        <a:xfrm>
          <a:off x="7547406" y="5982559"/>
          <a:ext cx="997215" cy="4507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/>
            <a:t>北門</a:t>
          </a:r>
          <a:endParaRPr kumimoji="1" lang="ja-JP" altLang="en-US"/>
        </a:p>
      </xdr:txBody>
    </xdr:sp>
    <xdr:clientData/>
  </xdr:twoCellAnchor>
  <xdr:twoCellAnchor>
    <xdr:from>
      <xdr:col>14</xdr:col>
      <xdr:colOff>268339</xdr:colOff>
      <xdr:row>62</xdr:row>
      <xdr:rowOff>42014</xdr:rowOff>
    </xdr:from>
    <xdr:to>
      <xdr:col>16</xdr:col>
      <xdr:colOff>37343</xdr:colOff>
      <xdr:row>65</xdr:row>
      <xdr:rowOff>4856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93611D1-6AE7-4295-8B1F-18A055CFA802}"/>
            </a:ext>
          </a:extLst>
        </xdr:cNvPr>
        <xdr:cNvSpPr/>
      </xdr:nvSpPr>
      <xdr:spPr>
        <a:xfrm>
          <a:off x="8802739" y="10349796"/>
          <a:ext cx="988204" cy="46160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/>
            <a:t>東門</a:t>
          </a:r>
          <a:endParaRPr kumimoji="1" lang="ja-JP" altLang="en-US"/>
        </a:p>
      </xdr:txBody>
    </xdr:sp>
    <xdr:clientData/>
  </xdr:twoCellAnchor>
  <xdr:twoCellAnchor>
    <xdr:from>
      <xdr:col>2</xdr:col>
      <xdr:colOff>358013</xdr:colOff>
      <xdr:row>40</xdr:row>
      <xdr:rowOff>160377</xdr:rowOff>
    </xdr:from>
    <xdr:to>
      <xdr:col>5</xdr:col>
      <xdr:colOff>422582</xdr:colOff>
      <xdr:row>47</xdr:row>
      <xdr:rowOff>46109</xdr:rowOff>
    </xdr:to>
    <xdr:sp macro="" textlink="">
      <xdr:nvSpPr>
        <xdr:cNvPr id="23" name="四角形吹き出し 9">
          <a:extLst>
            <a:ext uri="{FF2B5EF4-FFF2-40B4-BE49-F238E27FC236}">
              <a16:creationId xmlns:a16="http://schemas.microsoft.com/office/drawing/2014/main" id="{04310C00-3AAD-4878-A924-49F090AF7DDA}"/>
            </a:ext>
          </a:extLst>
        </xdr:cNvPr>
        <xdr:cNvSpPr/>
      </xdr:nvSpPr>
      <xdr:spPr>
        <a:xfrm>
          <a:off x="1577213" y="6810559"/>
          <a:ext cx="1893369" cy="1049514"/>
        </a:xfrm>
        <a:prstGeom prst="wedgeRectCallout">
          <a:avLst>
            <a:gd name="adj1" fmla="val 65447"/>
            <a:gd name="adj2" fmla="val -998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/>
            <a:t>管理実験棟</a:t>
          </a:r>
          <a:endParaRPr kumimoji="1" lang="en-US" altLang="ja-JP"/>
        </a:p>
        <a:p>
          <a:pPr algn="ctr"/>
          <a:r>
            <a:rPr lang="ja-JP" altLang="en-US"/>
            <a:t>受付は基本的にこちらです</a:t>
          </a:r>
          <a:endParaRPr kumimoji="1" lang="ja-JP" altLang="en-US"/>
        </a:p>
      </xdr:txBody>
    </xdr:sp>
    <xdr:clientData/>
  </xdr:twoCellAnchor>
  <xdr:twoCellAnchor>
    <xdr:from>
      <xdr:col>2</xdr:col>
      <xdr:colOff>79804</xdr:colOff>
      <xdr:row>50</xdr:row>
      <xdr:rowOff>118858</xdr:rowOff>
    </xdr:from>
    <xdr:to>
      <xdr:col>4</xdr:col>
      <xdr:colOff>577510</xdr:colOff>
      <xdr:row>54</xdr:row>
      <xdr:rowOff>3807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4E5FCAC-43E2-4C2D-B9C1-EEC0E2BD47B6}"/>
            </a:ext>
          </a:extLst>
        </xdr:cNvPr>
        <xdr:cNvSpPr/>
      </xdr:nvSpPr>
      <xdr:spPr>
        <a:xfrm>
          <a:off x="1299004" y="8431585"/>
          <a:ext cx="1716906" cy="54996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>
              <a:solidFill>
                <a:sysClr val="windowText" lastClr="000000"/>
              </a:solidFill>
            </a:rPr>
            <a:t>西敷地</a:t>
          </a:r>
        </a:p>
      </xdr:txBody>
    </xdr:sp>
    <xdr:clientData/>
  </xdr:twoCellAnchor>
  <xdr:twoCellAnchor>
    <xdr:from>
      <xdr:col>11</xdr:col>
      <xdr:colOff>105585</xdr:colOff>
      <xdr:row>31</xdr:row>
      <xdr:rowOff>132713</xdr:rowOff>
    </xdr:from>
    <xdr:to>
      <xdr:col>13</xdr:col>
      <xdr:colOff>557569</xdr:colOff>
      <xdr:row>35</xdr:row>
      <xdr:rowOff>17662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5718353D-F18D-44F9-B8CE-1DC9D4EB585B}"/>
            </a:ext>
          </a:extLst>
        </xdr:cNvPr>
        <xdr:cNvSpPr/>
      </xdr:nvSpPr>
      <xdr:spPr>
        <a:xfrm>
          <a:off x="6811185" y="5286604"/>
          <a:ext cx="1671184" cy="54996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>
              <a:solidFill>
                <a:sysClr val="windowText" lastClr="000000"/>
              </a:solidFill>
            </a:rPr>
            <a:t>東敷地</a:t>
          </a:r>
          <a:endParaRPr kumimoji="1"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449600</xdr:colOff>
      <xdr:row>47</xdr:row>
      <xdr:rowOff>119958</xdr:rowOff>
    </xdr:from>
    <xdr:to>
      <xdr:col>15</xdr:col>
      <xdr:colOff>198670</xdr:colOff>
      <xdr:row>49</xdr:row>
      <xdr:rowOff>28395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BB53E90C-A98D-4BA6-8149-B013F972BE1E}"/>
            </a:ext>
          </a:extLst>
        </xdr:cNvPr>
        <xdr:cNvSpPr/>
      </xdr:nvSpPr>
      <xdr:spPr>
        <a:xfrm rot="900000">
          <a:off x="8984000" y="7933922"/>
          <a:ext cx="358670" cy="240946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駐車</a:t>
          </a:r>
        </a:p>
      </xdr:txBody>
    </xdr:sp>
    <xdr:clientData/>
  </xdr:twoCellAnchor>
  <xdr:twoCellAnchor>
    <xdr:from>
      <xdr:col>15</xdr:col>
      <xdr:colOff>161234</xdr:colOff>
      <xdr:row>49</xdr:row>
      <xdr:rowOff>73928</xdr:rowOff>
    </xdr:from>
    <xdr:to>
      <xdr:col>15</xdr:col>
      <xdr:colOff>599669</xdr:colOff>
      <xdr:row>50</xdr:row>
      <xdr:rowOff>143415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C61E4B75-3FC8-4B1F-8A15-73042E11EC9A}"/>
            </a:ext>
          </a:extLst>
        </xdr:cNvPr>
        <xdr:cNvSpPr/>
      </xdr:nvSpPr>
      <xdr:spPr>
        <a:xfrm rot="900000">
          <a:off x="9305234" y="8220401"/>
          <a:ext cx="438435" cy="235741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駐車</a:t>
          </a:r>
        </a:p>
      </xdr:txBody>
    </xdr:sp>
    <xdr:clientData/>
  </xdr:twoCellAnchor>
  <xdr:twoCellAnchor>
    <xdr:from>
      <xdr:col>6</xdr:col>
      <xdr:colOff>91903</xdr:colOff>
      <xdr:row>31</xdr:row>
      <xdr:rowOff>126992</xdr:rowOff>
    </xdr:from>
    <xdr:to>
      <xdr:col>7</xdr:col>
      <xdr:colOff>430602</xdr:colOff>
      <xdr:row>35</xdr:row>
      <xdr:rowOff>153866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3EEFD288-564E-4762-A7CB-DFA9630561CC}"/>
            </a:ext>
          </a:extLst>
        </xdr:cNvPr>
        <xdr:cNvSpPr/>
      </xdr:nvSpPr>
      <xdr:spPr>
        <a:xfrm>
          <a:off x="3749503" y="5280883"/>
          <a:ext cx="948299" cy="691892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駐車スペース</a:t>
          </a:r>
        </a:p>
      </xdr:txBody>
    </xdr:sp>
    <xdr:clientData/>
  </xdr:twoCellAnchor>
  <xdr:twoCellAnchor>
    <xdr:from>
      <xdr:col>0</xdr:col>
      <xdr:colOff>415635</xdr:colOff>
      <xdr:row>1</xdr:row>
      <xdr:rowOff>0</xdr:rowOff>
    </xdr:from>
    <xdr:to>
      <xdr:col>13</xdr:col>
      <xdr:colOff>43543</xdr:colOff>
      <xdr:row>19</xdr:row>
      <xdr:rowOff>10885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219B9F59-9718-4C48-B589-7FA08C73E2BC}"/>
            </a:ext>
          </a:extLst>
        </xdr:cNvPr>
        <xdr:cNvSpPr/>
      </xdr:nvSpPr>
      <xdr:spPr>
        <a:xfrm>
          <a:off x="415635" y="167640"/>
          <a:ext cx="7552708" cy="302840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/>
            <a:t>お車でお越しになる場合</a:t>
          </a:r>
          <a:endParaRPr kumimoji="1" lang="en-US" altLang="ja-JP" sz="1800" b="1"/>
        </a:p>
        <a:p>
          <a:pPr algn="l"/>
          <a:endParaRPr kumimoji="1" lang="en-US" altLang="ja-JP" sz="1800" b="1"/>
        </a:p>
        <a:p>
          <a:pPr algn="l"/>
          <a:r>
            <a:rPr kumimoji="1" lang="ja-JP" altLang="en-US" sz="1800" b="1"/>
            <a:t>駐車場は東敷地と西敷地、南敷地にそれぞれあります。</a:t>
          </a:r>
          <a:endParaRPr kumimoji="1" lang="en-US" altLang="ja-JP" sz="1800" b="1"/>
        </a:p>
        <a:p>
          <a:pPr algn="l"/>
          <a:r>
            <a:rPr kumimoji="1" lang="ja-JP" altLang="en-US" sz="1800" b="1"/>
            <a:t>進入される場合は</a:t>
          </a:r>
          <a:r>
            <a:rPr kumimoji="1" lang="en-US" altLang="ja-JP" sz="1800" b="1"/>
            <a:t>NO.</a:t>
          </a:r>
          <a:r>
            <a:rPr kumimoji="1" lang="ja-JP" altLang="en-US" sz="1800" b="1"/>
            <a:t>等を事前に申請ください。</a:t>
          </a:r>
          <a:endParaRPr kumimoji="1" lang="en-US" altLang="ja-JP" sz="1800" b="1"/>
        </a:p>
        <a:p>
          <a:pPr algn="l"/>
          <a:endParaRPr kumimoji="1" lang="en-US" altLang="ja-JP" sz="1800" b="1"/>
        </a:p>
        <a:p>
          <a:pPr algn="l"/>
          <a:r>
            <a:rPr kumimoji="1" lang="ja-JP" altLang="en-US" sz="1800" b="1"/>
            <a:t>西敷地は営業時間中は門が開いているので、そのままお乗り入れください。</a:t>
          </a:r>
          <a:endParaRPr kumimoji="1" lang="en-US" altLang="ja-JP" sz="1800" b="1"/>
        </a:p>
        <a:p>
          <a:pPr algn="l"/>
          <a:r>
            <a:rPr kumimoji="1" lang="ja-JP" altLang="en-US" sz="1800" b="1"/>
            <a:t>東敷地から入館される場合は担当者に連絡してください。</a:t>
          </a:r>
          <a:endParaRPr kumimoji="1" lang="en-US" altLang="ja-JP" sz="1800" b="1"/>
        </a:p>
        <a:p>
          <a:pPr algn="l"/>
          <a:r>
            <a:rPr kumimoji="1" lang="ja-JP" altLang="en-US" sz="1800" b="1"/>
            <a:t>門の開閉は</a:t>
          </a:r>
          <a:r>
            <a:rPr kumimoji="1" lang="en-US" altLang="ja-JP" sz="1800" b="1"/>
            <a:t>NITE</a:t>
          </a:r>
          <a:r>
            <a:rPr kumimoji="1" lang="ja-JP" altLang="en-US" sz="1800" b="1"/>
            <a:t>職員が行います。</a:t>
          </a:r>
        </a:p>
      </xdr:txBody>
    </xdr:sp>
    <xdr:clientData/>
  </xdr:twoCellAnchor>
  <xdr:twoCellAnchor>
    <xdr:from>
      <xdr:col>11</xdr:col>
      <xdr:colOff>60521</xdr:colOff>
      <xdr:row>73</xdr:row>
      <xdr:rowOff>451</xdr:rowOff>
    </xdr:from>
    <xdr:to>
      <xdr:col>12</xdr:col>
      <xdr:colOff>439125</xdr:colOff>
      <xdr:row>75</xdr:row>
      <xdr:rowOff>129547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B437EF7-E01C-4C13-B9A1-F64325DE0DA6}"/>
            </a:ext>
          </a:extLst>
        </xdr:cNvPr>
        <xdr:cNvSpPr/>
      </xdr:nvSpPr>
      <xdr:spPr>
        <a:xfrm>
          <a:off x="6766121" y="12137033"/>
          <a:ext cx="988204" cy="46160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/>
            <a:t>第</a:t>
          </a:r>
          <a:r>
            <a:rPr lang="en-US" altLang="ja-JP"/>
            <a:t>2</a:t>
          </a:r>
          <a:r>
            <a:rPr lang="ja-JP" altLang="en-US"/>
            <a:t>東門</a:t>
          </a:r>
          <a:endParaRPr kumimoji="1" lang="ja-JP" altLang="en-US"/>
        </a:p>
      </xdr:txBody>
    </xdr:sp>
    <xdr:clientData/>
  </xdr:twoCellAnchor>
  <xdr:twoCellAnchor>
    <xdr:from>
      <xdr:col>3</xdr:col>
      <xdr:colOff>589031</xdr:colOff>
      <xdr:row>72</xdr:row>
      <xdr:rowOff>7805</xdr:rowOff>
    </xdr:from>
    <xdr:to>
      <xdr:col>7</xdr:col>
      <xdr:colOff>505870</xdr:colOff>
      <xdr:row>74</xdr:row>
      <xdr:rowOff>91869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9E8DE4A-ACCF-44D0-AE16-4DCF6D96A3CB}"/>
            </a:ext>
          </a:extLst>
        </xdr:cNvPr>
        <xdr:cNvSpPr/>
      </xdr:nvSpPr>
      <xdr:spPr>
        <a:xfrm>
          <a:off x="2417831" y="11978132"/>
          <a:ext cx="2355239" cy="416573"/>
        </a:xfrm>
        <a:prstGeom prst="wedgeRectCallout">
          <a:avLst>
            <a:gd name="adj1" fmla="val 15841"/>
            <a:gd name="adj2" fmla="val 202641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b="1">
              <a:solidFill>
                <a:sysClr val="windowText" lastClr="000000"/>
              </a:solidFill>
            </a:rPr>
            <a:t>先端技術評価実験棟</a:t>
          </a:r>
          <a:endParaRPr lang="en-US" altLang="ja-JP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523149</xdr:colOff>
      <xdr:row>80</xdr:row>
      <xdr:rowOff>63439</xdr:rowOff>
    </xdr:from>
    <xdr:to>
      <xdr:col>12</xdr:col>
      <xdr:colOff>411255</xdr:colOff>
      <xdr:row>83</xdr:row>
      <xdr:rowOff>114643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B303888-1848-4424-ADE4-CE03B4E5DEF0}"/>
            </a:ext>
          </a:extLst>
        </xdr:cNvPr>
        <xdr:cNvSpPr/>
      </xdr:nvSpPr>
      <xdr:spPr>
        <a:xfrm>
          <a:off x="6009549" y="13363803"/>
          <a:ext cx="1716906" cy="54996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>
              <a:solidFill>
                <a:sysClr val="windowText" lastClr="000000"/>
              </a:solidFill>
            </a:rPr>
            <a:t>南敷地</a:t>
          </a:r>
        </a:p>
      </xdr:txBody>
    </xdr:sp>
    <xdr:clientData/>
  </xdr:twoCellAnchor>
  <xdr:twoCellAnchor>
    <xdr:from>
      <xdr:col>5</xdr:col>
      <xdr:colOff>299779</xdr:colOff>
      <xdr:row>76</xdr:row>
      <xdr:rowOff>4656</xdr:rowOff>
    </xdr:from>
    <xdr:to>
      <xdr:col>6</xdr:col>
      <xdr:colOff>128614</xdr:colOff>
      <xdr:row>77</xdr:row>
      <xdr:rowOff>74142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CB79F67-BC9B-440B-9CC3-B6FDA172434F}"/>
            </a:ext>
          </a:extLst>
        </xdr:cNvPr>
        <xdr:cNvSpPr/>
      </xdr:nvSpPr>
      <xdr:spPr>
        <a:xfrm>
          <a:off x="3347779" y="12640001"/>
          <a:ext cx="438435" cy="235741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駐車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12</xdr:row>
      <xdr:rowOff>215347</xdr:rowOff>
    </xdr:from>
    <xdr:to>
      <xdr:col>8</xdr:col>
      <xdr:colOff>157370</xdr:colOff>
      <xdr:row>13</xdr:row>
      <xdr:rowOff>438978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DD3ADF94-DA69-446B-AAC2-175D9F450340}"/>
            </a:ext>
          </a:extLst>
        </xdr:cNvPr>
        <xdr:cNvCxnSpPr>
          <a:cxnSpLocks/>
        </xdr:cNvCxnSpPr>
      </xdr:nvCxnSpPr>
      <xdr:spPr>
        <a:xfrm flipH="1">
          <a:off x="6781801" y="2265127"/>
          <a:ext cx="766969" cy="619871"/>
        </a:xfrm>
        <a:prstGeom prst="straightConnector1">
          <a:avLst/>
        </a:prstGeom>
        <a:ln w="69850">
          <a:solidFill>
            <a:srgbClr val="FFFFCC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331305</xdr:colOff>
      <xdr:row>6</xdr:row>
      <xdr:rowOff>165652</xdr:rowOff>
    </xdr:from>
    <xdr:to>
      <xdr:col>9</xdr:col>
      <xdr:colOff>339587</xdr:colOff>
      <xdr:row>9</xdr:row>
      <xdr:rowOff>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7AC66AD-B481-4DBC-B03A-A1AB4E1242AA}"/>
            </a:ext>
          </a:extLst>
        </xdr:cNvPr>
        <xdr:cNvCxnSpPr>
          <a:cxnSpLocks/>
        </xdr:cNvCxnSpPr>
      </xdr:nvCxnSpPr>
      <xdr:spPr>
        <a:xfrm flipV="1">
          <a:off x="8576145" y="1209592"/>
          <a:ext cx="8282" cy="337269"/>
        </a:xfrm>
        <a:prstGeom prst="straightConnector1">
          <a:avLst/>
        </a:prstGeom>
        <a:ln w="69850">
          <a:solidFill>
            <a:srgbClr val="FFFFCC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339586</xdr:colOff>
      <xdr:row>0</xdr:row>
      <xdr:rowOff>49696</xdr:rowOff>
    </xdr:from>
    <xdr:to>
      <xdr:col>10</xdr:col>
      <xdr:colOff>463826</xdr:colOff>
      <xdr:row>6</xdr:row>
      <xdr:rowOff>140804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28DF753-A0B4-4307-8EA6-930778BC700F}"/>
            </a:ext>
          </a:extLst>
        </xdr:cNvPr>
        <xdr:cNvSpPr/>
      </xdr:nvSpPr>
      <xdr:spPr>
        <a:xfrm>
          <a:off x="8082050" y="49696"/>
          <a:ext cx="2437455" cy="1111644"/>
        </a:xfrm>
        <a:prstGeom prst="roundRect">
          <a:avLst/>
        </a:prstGeom>
        <a:noFill/>
        <a:ln>
          <a:solidFill>
            <a:srgbClr val="FFFF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575733</xdr:colOff>
      <xdr:row>8</xdr:row>
      <xdr:rowOff>152400</xdr:rowOff>
    </xdr:from>
    <xdr:to>
      <xdr:col>10</xdr:col>
      <xdr:colOff>594951</xdr:colOff>
      <xdr:row>15</xdr:row>
      <xdr:rowOff>169561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9ED91732-B9EF-4BE0-92A8-7F6ADF0647D7}"/>
            </a:ext>
          </a:extLst>
        </xdr:cNvPr>
        <xdr:cNvSpPr/>
      </xdr:nvSpPr>
      <xdr:spPr>
        <a:xfrm>
          <a:off x="7526866" y="1507067"/>
          <a:ext cx="2093552" cy="1854427"/>
        </a:xfrm>
        <a:prstGeom prst="roundRect">
          <a:avLst>
            <a:gd name="adj" fmla="val 8586"/>
          </a:avLst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0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列）</a:t>
          </a:r>
          <a:r>
            <a:rPr kumimoji="1" lang="ja-JP" altLang="en-US" sz="1000" b="1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000" b="1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備考欄 </a:t>
          </a:r>
          <a:r>
            <a:rPr kumimoji="1" lang="ja-JP" altLang="en-US" sz="1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について</a:t>
          </a:r>
          <a:endParaRPr kumimoji="1" lang="en-US" altLang="ja-JP" sz="10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上表↑の</a:t>
          </a:r>
          <a:r>
            <a:rPr kumimoji="1" lang="ja-JP" altLang="en-US" sz="1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❶～❸</a:t>
          </a:r>
          <a:r>
            <a:rPr kumimoji="1" lang="ja-JP" altLang="en-US" sz="1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を記入してください。</a:t>
          </a:r>
          <a:endParaRPr kumimoji="1" lang="en-US" altLang="ja-JP" sz="10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（</a:t>
          </a:r>
          <a:r>
            <a:rPr kumimoji="1" lang="en-US" altLang="ja-JP" sz="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列に入力されます）</a:t>
          </a:r>
          <a:endParaRPr kumimoji="1" lang="en-US" altLang="ja-JP" sz="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❶→</a:t>
          </a:r>
          <a:r>
            <a:rPr kumimoji="1" lang="ja-JP" altLang="en-US" sz="9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90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で選択</a:t>
          </a:r>
          <a:r>
            <a:rPr kumimoji="1" lang="en-US" altLang="ja-JP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４択）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❷</a:t>
          </a:r>
          <a:r>
            <a:rPr kumimoji="1" lang="ja-JP" altLang="en-US" sz="9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→ 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苗字を</a:t>
          </a:r>
          <a:r>
            <a:rPr kumimoji="1" lang="ja-JP" altLang="en-US" sz="90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手入力</a:t>
          </a:r>
          <a:endParaRPr kumimoji="1" lang="en-US" altLang="ja-JP" sz="900" u="sng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❸→ </a:t>
          </a:r>
          <a:r>
            <a:rPr kumimoji="1" lang="ja-JP" altLang="en-US" sz="90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で選択（３択）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1</xdr:col>
      <xdr:colOff>318135</xdr:colOff>
      <xdr:row>13</xdr:row>
      <xdr:rowOff>158387</xdr:rowOff>
    </xdr:from>
    <xdr:to>
      <xdr:col>12</xdr:col>
      <xdr:colOff>664424</xdr:colOff>
      <xdr:row>15</xdr:row>
      <xdr:rowOff>429570</xdr:rowOff>
    </xdr:to>
    <xdr:sp macro="" textlink="">
      <xdr:nvSpPr>
        <xdr:cNvPr id="6" name="Text Box 37">
          <a:extLst>
            <a:ext uri="{FF2B5EF4-FFF2-40B4-BE49-F238E27FC236}">
              <a16:creationId xmlns:a16="http://schemas.microsoft.com/office/drawing/2014/main" id="{667BC887-E7C0-496B-83A4-D0F02240E810}"/>
            </a:ext>
          </a:extLst>
        </xdr:cNvPr>
        <xdr:cNvSpPr txBox="1">
          <a:spLocks noChangeArrowheads="1"/>
        </xdr:cNvSpPr>
      </xdr:nvSpPr>
      <xdr:spPr bwMode="auto">
        <a:xfrm>
          <a:off x="760095" y="2337707"/>
          <a:ext cx="10168469" cy="1254163"/>
        </a:xfrm>
        <a:prstGeom prst="rect">
          <a:avLst/>
        </a:prstGeom>
        <a:solidFill>
          <a:srgbClr val="FCF604"/>
        </a:solidFill>
        <a:ln w="38100">
          <a:solidFill>
            <a:srgbClr val="0066FF"/>
          </a:solidFill>
          <a:miter lim="800000"/>
          <a:headEnd/>
          <a:tailEnd/>
        </a:ln>
      </xdr:spPr>
      <xdr:txBody>
        <a:bodyPr wrap="square" lIns="54000" tIns="36000" rIns="54000" b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73075" indent="-15875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46150" indent="-3175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419225" indent="-47625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92300" indent="-635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ja-JP" sz="2400">
              <a:latin typeface="ＭＳ Ｐゴシック" pitchFamily="50" charset="-128"/>
            </a:rPr>
            <a:t>NITE</a:t>
          </a:r>
          <a:r>
            <a:rPr lang="ja-JP" altLang="en-US" sz="2400">
              <a:latin typeface="ＭＳ Ｐゴシック" pitchFamily="50" charset="-128"/>
            </a:rPr>
            <a:t>作業用（入館管理）として掲載しています。</a:t>
          </a:r>
          <a:r>
            <a:rPr lang="en-US" altLang="ja-JP" sz="2400">
              <a:latin typeface="ＭＳ Ｐゴシック" pitchFamily="50" charset="-128"/>
            </a:rPr>
            <a:t>NLAB</a:t>
          </a:r>
          <a:r>
            <a:rPr lang="ja-JP" altLang="en-US" sz="2400">
              <a:latin typeface="ＭＳ Ｐゴシック" pitchFamily="50" charset="-128"/>
            </a:rPr>
            <a:t>に来訪される方は、左側ワークシートの「来訪者リスト」に、来訪日付、会社名、氏名等を記載してください（こちらに記入する必要はありません）。</a:t>
          </a:r>
          <a:endParaRPr lang="en-US" altLang="ja-JP" sz="1400">
            <a:latin typeface="ＭＳ Ｐゴシック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2:X231"/>
  <sheetViews>
    <sheetView tabSelected="1" zoomScale="90" zoomScaleNormal="90" workbookViewId="0"/>
  </sheetViews>
  <sheetFormatPr defaultRowHeight="13.2"/>
  <cols>
    <col min="1" max="1" width="2" customWidth="1"/>
    <col min="2" max="2" width="13.109375" bestFit="1" customWidth="1"/>
    <col min="3" max="3" width="12.5546875" customWidth="1"/>
    <col min="4" max="6" width="11.5546875" customWidth="1"/>
    <col min="7" max="9" width="11.5546875" style="1" customWidth="1"/>
    <col min="10" max="13" width="11.5546875" customWidth="1"/>
    <col min="14" max="14" width="1.5546875" customWidth="1"/>
  </cols>
  <sheetData>
    <row r="2" spans="2:24">
      <c r="B2" t="s">
        <v>0</v>
      </c>
      <c r="L2" t="s">
        <v>1</v>
      </c>
      <c r="M2" t="s">
        <v>2</v>
      </c>
    </row>
    <row r="3" spans="2:24" ht="13.8" thickBot="1"/>
    <row r="4" spans="2:24" ht="13.8" thickBot="1">
      <c r="B4" s="8" t="s">
        <v>3</v>
      </c>
      <c r="C4" s="9"/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6">
        <v>6</v>
      </c>
      <c r="J4" s="16">
        <v>7</v>
      </c>
      <c r="K4" s="16">
        <v>8</v>
      </c>
      <c r="L4" s="16">
        <v>9</v>
      </c>
      <c r="M4" s="17">
        <v>10</v>
      </c>
      <c r="N4" s="4"/>
    </row>
    <row r="5" spans="2:24" ht="23.4" customHeight="1" thickTop="1">
      <c r="B5" s="53" t="s">
        <v>4</v>
      </c>
      <c r="C5" s="54" t="s">
        <v>5</v>
      </c>
      <c r="D5" s="55" t="s">
        <v>6</v>
      </c>
      <c r="E5" s="55"/>
      <c r="F5" s="56"/>
      <c r="G5" s="57"/>
      <c r="H5" s="57"/>
      <c r="I5" s="55"/>
      <c r="J5" s="55"/>
      <c r="K5" s="58"/>
      <c r="L5" s="55"/>
      <c r="M5" s="55"/>
      <c r="N5" s="3"/>
    </row>
    <row r="6" spans="2:24" ht="23.4" customHeight="1">
      <c r="B6" s="59"/>
      <c r="C6" s="60" t="s">
        <v>7</v>
      </c>
      <c r="D6" s="61" t="s" ph="1">
        <v>8</v>
      </c>
      <c r="E6" s="61" ph="1"/>
      <c r="F6" s="61" ph="1"/>
      <c r="G6" s="61"/>
      <c r="H6" s="62"/>
      <c r="I6" s="57" ph="1"/>
      <c r="J6" s="57" ph="1"/>
      <c r="K6" s="63" ph="1"/>
      <c r="L6" s="63" ph="1"/>
      <c r="M6" s="62" ph="1"/>
      <c r="N6" s="1" ph="1"/>
      <c r="P6" ph="1"/>
      <c r="Q6" ph="1"/>
      <c r="R6" ph="1"/>
      <c r="S6" ph="1"/>
      <c r="T6" ph="1"/>
      <c r="U6" ph="1"/>
      <c r="V6" ph="1"/>
      <c r="W6" ph="1"/>
      <c r="X6" ph="1"/>
    </row>
    <row r="7" spans="2:24" ht="23.4" customHeight="1">
      <c r="B7" s="59"/>
      <c r="C7" s="60" t="s">
        <v>9</v>
      </c>
      <c r="D7" s="62" t="s">
        <v>10</v>
      </c>
      <c r="E7" s="62"/>
      <c r="F7" s="62"/>
      <c r="G7" s="62"/>
      <c r="H7" s="62"/>
      <c r="I7" s="57"/>
      <c r="J7" s="57"/>
      <c r="K7" s="63"/>
      <c r="L7" s="63"/>
      <c r="M7" s="57"/>
      <c r="N7" s="3"/>
    </row>
    <row r="8" spans="2:24" ht="23.4" customHeight="1">
      <c r="B8" s="59"/>
      <c r="C8" s="64" t="s">
        <v>11</v>
      </c>
      <c r="D8" s="57" t="s">
        <v>12</v>
      </c>
      <c r="E8" s="57"/>
      <c r="F8" s="57"/>
      <c r="G8" s="57"/>
      <c r="H8" s="57"/>
      <c r="I8" s="57"/>
      <c r="J8" s="57"/>
      <c r="K8" s="57"/>
      <c r="L8" s="57"/>
      <c r="M8" s="57"/>
      <c r="N8" s="3"/>
    </row>
    <row r="9" spans="2:24" ht="23.4" customHeight="1">
      <c r="B9" s="59"/>
      <c r="C9" s="65" t="s">
        <v>13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3"/>
    </row>
    <row r="10" spans="2:24" ht="23.4" customHeight="1" thickBot="1">
      <c r="B10" s="67"/>
      <c r="C10" s="68" t="s">
        <v>14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2:24" ht="23.4" customHeight="1" thickTop="1">
      <c r="B11" s="53"/>
      <c r="C11" s="54" t="s">
        <v>5</v>
      </c>
      <c r="D11" s="55"/>
      <c r="E11" s="55"/>
      <c r="F11" s="55"/>
      <c r="G11" s="57"/>
      <c r="H11" s="57"/>
      <c r="I11" s="57"/>
      <c r="J11" s="55"/>
      <c r="K11" s="55"/>
      <c r="L11" s="55"/>
      <c r="M11" s="55"/>
      <c r="N11" s="3"/>
    </row>
    <row r="12" spans="2:24" ht="23.4" customHeight="1">
      <c r="B12" s="59"/>
      <c r="C12" s="60" t="s">
        <v>7</v>
      </c>
      <c r="D12" s="61" ph="1"/>
      <c r="E12" s="61" ph="1"/>
      <c r="F12" s="61" ph="1"/>
      <c r="G12" s="61" ph="1"/>
      <c r="H12" s="61"/>
      <c r="I12" s="62"/>
      <c r="J12" s="62" ph="1"/>
      <c r="K12" s="62" ph="1"/>
      <c r="L12" s="62" ph="1"/>
      <c r="M12" s="62" ph="1"/>
      <c r="N12" s="1" ph="1"/>
      <c r="P12" ph="1"/>
      <c r="Q12" ph="1"/>
      <c r="R12" ph="1"/>
      <c r="S12" ph="1"/>
      <c r="T12" ph="1"/>
      <c r="U12" ph="1"/>
      <c r="V12" ph="1"/>
      <c r="W12" ph="1"/>
      <c r="X12" ph="1"/>
    </row>
    <row r="13" spans="2:24" ht="23.4" customHeight="1">
      <c r="B13" s="59"/>
      <c r="C13" s="60" t="s">
        <v>9</v>
      </c>
      <c r="D13" s="62"/>
      <c r="E13" s="62"/>
      <c r="F13" s="57"/>
      <c r="G13" s="62"/>
      <c r="H13" s="62"/>
      <c r="I13" s="62"/>
      <c r="J13" s="57"/>
      <c r="K13" s="57"/>
      <c r="L13" s="57"/>
      <c r="M13" s="57"/>
      <c r="N13" s="3"/>
    </row>
    <row r="14" spans="2:24" ht="23.4" customHeight="1">
      <c r="B14" s="59"/>
      <c r="C14" s="64" t="s">
        <v>11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3"/>
    </row>
    <row r="15" spans="2:24" ht="23.4" customHeight="1">
      <c r="B15" s="59"/>
      <c r="C15" s="65" t="s">
        <v>13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3"/>
    </row>
    <row r="16" spans="2:24" ht="23.4" customHeight="1" thickBot="1">
      <c r="B16" s="67"/>
      <c r="C16" s="68" t="s">
        <v>14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</row>
    <row r="17" spans="2:13" ht="23.4" customHeight="1" thickTop="1">
      <c r="B17" s="53"/>
      <c r="C17" s="54" t="s">
        <v>5</v>
      </c>
      <c r="D17" s="55"/>
      <c r="E17" s="55"/>
      <c r="F17" s="55"/>
      <c r="G17" s="57"/>
      <c r="H17" s="57"/>
      <c r="I17" s="57"/>
      <c r="J17" s="57"/>
      <c r="K17" s="57"/>
      <c r="L17" s="55"/>
      <c r="M17" s="55"/>
    </row>
    <row r="18" spans="2:13" ht="23.4" customHeight="1">
      <c r="B18" s="59"/>
      <c r="C18" s="60" t="s">
        <v>7</v>
      </c>
      <c r="D18" s="61" ph="1"/>
      <c r="E18" s="61" ph="1"/>
      <c r="F18" s="61" ph="1"/>
      <c r="G18" s="61" ph="1"/>
      <c r="H18" s="61"/>
      <c r="I18" s="62"/>
      <c r="J18" s="62"/>
      <c r="K18" s="62"/>
      <c r="L18" s="61" ph="1"/>
      <c r="M18" s="62"/>
    </row>
    <row r="19" spans="2:13" ht="23.4" customHeight="1">
      <c r="B19" s="59"/>
      <c r="C19" s="60" t="s">
        <v>9</v>
      </c>
      <c r="D19" s="62"/>
      <c r="E19" s="62"/>
      <c r="F19" s="57"/>
      <c r="G19" s="62"/>
      <c r="H19" s="62"/>
      <c r="I19" s="62"/>
      <c r="J19" s="62"/>
      <c r="K19" s="62"/>
      <c r="L19" s="62"/>
      <c r="M19" s="62"/>
    </row>
    <row r="20" spans="2:13" ht="23.4" customHeight="1">
      <c r="B20" s="59"/>
      <c r="C20" s="64" t="s">
        <v>11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2:13" ht="23.4" customHeight="1">
      <c r="B21" s="59"/>
      <c r="C21" s="65" t="s">
        <v>13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2:13" ht="24" customHeight="1" thickBot="1">
      <c r="B22" s="67"/>
      <c r="C22" s="68" t="s">
        <v>14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2:13" ht="23.4" customHeight="1" thickTop="1">
      <c r="B23" s="53"/>
      <c r="C23" s="54" t="s">
        <v>5</v>
      </c>
      <c r="D23" s="55"/>
      <c r="E23" s="55"/>
      <c r="F23" s="55"/>
      <c r="G23" s="57"/>
      <c r="H23" s="57"/>
      <c r="I23" s="57"/>
      <c r="J23" s="55"/>
      <c r="K23" s="55"/>
      <c r="L23" s="55"/>
      <c r="M23" s="62" ph="1"/>
    </row>
    <row r="24" spans="2:13" ht="23.4" customHeight="1">
      <c r="B24" s="59"/>
      <c r="C24" s="60" t="s">
        <v>7</v>
      </c>
      <c r="D24" s="61" ph="1"/>
      <c r="E24" s="61" ph="1"/>
      <c r="F24" s="61" ph="1"/>
      <c r="G24" s="61" ph="1"/>
      <c r="H24" s="61"/>
      <c r="I24" s="62"/>
      <c r="J24" s="57" ph="1"/>
      <c r="K24" s="57" ph="1"/>
      <c r="L24" s="62" ph="1"/>
      <c r="M24" s="80"/>
    </row>
    <row r="25" spans="2:13" ht="23.4" customHeight="1">
      <c r="B25" s="59"/>
      <c r="C25" s="60" t="s">
        <v>9</v>
      </c>
      <c r="D25" s="62"/>
      <c r="E25" s="62"/>
      <c r="F25" s="57"/>
      <c r="G25" s="62"/>
      <c r="H25" s="62"/>
      <c r="I25" s="62"/>
      <c r="J25" s="70"/>
      <c r="K25" s="70"/>
      <c r="L25" s="57"/>
      <c r="M25" s="57"/>
    </row>
    <row r="26" spans="2:13" ht="23.4" customHeight="1">
      <c r="B26" s="59"/>
      <c r="C26" s="64" t="s">
        <v>11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</row>
    <row r="27" spans="2:13" ht="23.4" customHeight="1">
      <c r="B27" s="59"/>
      <c r="C27" s="65" t="s">
        <v>13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2:13" ht="23.4" customHeight="1" thickBot="1">
      <c r="B28" s="67"/>
      <c r="C28" s="68" t="s">
        <v>14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</row>
    <row r="29" spans="2:13" ht="23.4" customHeight="1" thickTop="1">
      <c r="B29" s="53"/>
      <c r="C29" s="54" t="s">
        <v>5</v>
      </c>
      <c r="D29" s="55"/>
      <c r="E29" s="55"/>
      <c r="F29" s="55"/>
      <c r="G29" s="57"/>
      <c r="H29" s="57"/>
      <c r="I29" s="57"/>
      <c r="J29" s="55"/>
      <c r="K29" s="71"/>
      <c r="L29" s="72"/>
      <c r="M29" s="55"/>
    </row>
    <row r="30" spans="2:13" ht="23.4" customHeight="1">
      <c r="B30" s="59"/>
      <c r="C30" s="60" t="s">
        <v>7</v>
      </c>
      <c r="D30" s="61" ph="1"/>
      <c r="E30" s="61" ph="1"/>
      <c r="F30" s="61" ph="1"/>
      <c r="G30" s="61" ph="1"/>
      <c r="H30" s="61"/>
      <c r="I30" s="62"/>
      <c r="J30" s="57" ph="1"/>
      <c r="K30" s="62" ph="1"/>
      <c r="L30" s="63" ph="1"/>
      <c r="M30" s="57" ph="1"/>
    </row>
    <row r="31" spans="2:13" ht="23.4" customHeight="1">
      <c r="B31" s="59"/>
      <c r="C31" s="60" t="s">
        <v>9</v>
      </c>
      <c r="D31" s="62"/>
      <c r="E31" s="57"/>
      <c r="F31" s="57"/>
      <c r="G31" s="62"/>
      <c r="H31" s="62"/>
      <c r="I31" s="62"/>
      <c r="J31" s="70"/>
      <c r="K31" s="62"/>
      <c r="L31" s="57"/>
      <c r="M31" s="57"/>
    </row>
    <row r="32" spans="2:13" ht="23.4" customHeight="1">
      <c r="B32" s="59"/>
      <c r="C32" s="64" t="s">
        <v>11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pans="2:13" ht="23.4" customHeight="1">
      <c r="B33" s="59"/>
      <c r="C33" s="65" t="s">
        <v>13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2:13" ht="23.4" customHeight="1" thickBot="1">
      <c r="B34" s="67"/>
      <c r="C34" s="68" t="s">
        <v>14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2:13" ht="23.4" customHeight="1" thickTop="1">
      <c r="B35" s="53"/>
      <c r="C35" s="54" t="s">
        <v>5</v>
      </c>
      <c r="D35" s="55"/>
      <c r="E35" s="55"/>
      <c r="F35" s="55"/>
      <c r="G35" s="55"/>
      <c r="H35" s="55"/>
      <c r="I35" s="55"/>
      <c r="J35" s="55"/>
      <c r="K35" s="71"/>
      <c r="L35" s="55"/>
      <c r="M35" s="55"/>
    </row>
    <row r="36" spans="2:13" ht="23.4" customHeight="1">
      <c r="B36" s="59"/>
      <c r="C36" s="60" t="s">
        <v>7</v>
      </c>
      <c r="D36" s="61" ph="1"/>
      <c r="E36" s="61" ph="1"/>
      <c r="F36" s="61" ph="1"/>
      <c r="G36" s="62" ph="1"/>
      <c r="H36" s="57" ph="1"/>
      <c r="I36" s="62" ph="1"/>
      <c r="J36" s="62" ph="1"/>
      <c r="K36" s="62" ph="1"/>
      <c r="L36" s="62" ph="1"/>
      <c r="M36" s="62" ph="1"/>
    </row>
    <row r="37" spans="2:13" ht="23.4" customHeight="1">
      <c r="B37" s="59"/>
      <c r="C37" s="60" t="s">
        <v>9</v>
      </c>
      <c r="D37" s="62"/>
      <c r="E37" s="57"/>
      <c r="F37" s="57"/>
      <c r="G37" s="57"/>
      <c r="H37" s="70"/>
      <c r="I37" s="62"/>
      <c r="J37" s="62"/>
      <c r="K37" s="62"/>
      <c r="L37" s="57"/>
      <c r="M37" s="57"/>
    </row>
    <row r="38" spans="2:13" ht="23.4" customHeight="1">
      <c r="B38" s="59"/>
      <c r="C38" s="64" t="s">
        <v>11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2:13" ht="23.4" customHeight="1">
      <c r="B39" s="59"/>
      <c r="C39" s="65" t="s">
        <v>13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2:13" ht="23.4" customHeight="1" thickBot="1">
      <c r="B40" s="67"/>
      <c r="C40" s="68" t="s">
        <v>14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2:13" ht="23.4" customHeight="1" thickTop="1">
      <c r="B41" s="53"/>
      <c r="C41" s="54" t="s">
        <v>5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2:13" ht="23.4" customHeight="1">
      <c r="B42" s="59"/>
      <c r="C42" s="60" t="s">
        <v>7</v>
      </c>
      <c r="D42" s="61" ph="1"/>
      <c r="E42" s="61" ph="1"/>
      <c r="F42" s="61" ph="1"/>
      <c r="G42" s="62" ph="1"/>
      <c r="H42" s="57" ph="1"/>
      <c r="I42" s="62" ph="1"/>
      <c r="J42" s="62" ph="1"/>
      <c r="K42" s="57" ph="1"/>
      <c r="L42" s="57" ph="1"/>
      <c r="M42" s="62" ph="1"/>
    </row>
    <row r="43" spans="2:13" ht="23.4" customHeight="1">
      <c r="B43" s="59"/>
      <c r="C43" s="60" t="s">
        <v>9</v>
      </c>
      <c r="D43" s="62"/>
      <c r="E43" s="57"/>
      <c r="F43" s="57"/>
      <c r="G43" s="57"/>
      <c r="H43" s="70"/>
      <c r="I43" s="62"/>
      <c r="J43" s="62"/>
      <c r="K43" s="70"/>
      <c r="L43" s="70"/>
      <c r="M43" s="62"/>
    </row>
    <row r="44" spans="2:13" ht="23.4" customHeight="1">
      <c r="B44" s="59"/>
      <c r="C44" s="64" t="s">
        <v>11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2:13" ht="23.4" customHeight="1">
      <c r="B45" s="59"/>
      <c r="C45" s="65" t="s">
        <v>13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6" spans="2:13" ht="23.4" customHeight="1" thickBot="1">
      <c r="B46" s="67"/>
      <c r="C46" s="68" t="s">
        <v>14</v>
      </c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2:13" ht="23.4" customHeight="1" thickTop="1">
      <c r="B47" s="53"/>
      <c r="C47" s="54" t="s">
        <v>5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</row>
    <row r="48" spans="2:13" ht="23.4" customHeight="1">
      <c r="B48" s="59"/>
      <c r="C48" s="60" t="s">
        <v>7</v>
      </c>
      <c r="D48" s="61" ph="1"/>
      <c r="E48" s="61" ph="1"/>
      <c r="F48" s="57" ph="1"/>
      <c r="G48" s="62" ph="1"/>
      <c r="H48" s="62" ph="1"/>
      <c r="I48" s="57" ph="1"/>
      <c r="J48" s="62" ph="1"/>
      <c r="K48" s="62" ph="1"/>
      <c r="L48" s="57" ph="1"/>
      <c r="M48" s="62" ph="1"/>
    </row>
    <row r="49" spans="2:13" ht="23.4" customHeight="1">
      <c r="B49" s="59"/>
      <c r="C49" s="60" t="s">
        <v>9</v>
      </c>
      <c r="D49" s="62"/>
      <c r="E49" s="57"/>
      <c r="F49" s="70"/>
      <c r="G49" s="62"/>
      <c r="H49" s="62"/>
      <c r="I49" s="70"/>
      <c r="J49" s="62"/>
      <c r="K49" s="57"/>
      <c r="L49" s="70"/>
      <c r="M49" s="62"/>
    </row>
    <row r="50" spans="2:13" ht="23.4" customHeight="1">
      <c r="B50" s="59"/>
      <c r="C50" s="64" t="s">
        <v>11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2:13" ht="23.4" customHeight="1">
      <c r="B51" s="59"/>
      <c r="C51" s="65" t="s">
        <v>13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</row>
    <row r="52" spans="2:13" ht="23.4" customHeight="1" thickBot="1">
      <c r="B52" s="67"/>
      <c r="C52" s="68" t="s">
        <v>14</v>
      </c>
      <c r="D52" s="69"/>
      <c r="E52" s="69"/>
      <c r="F52" s="69"/>
      <c r="G52" s="69"/>
      <c r="H52" s="69"/>
      <c r="I52" s="69"/>
      <c r="J52" s="69"/>
      <c r="K52" s="66"/>
      <c r="L52" s="69"/>
      <c r="M52" s="69"/>
    </row>
    <row r="53" spans="2:13" ht="23.85" customHeight="1" thickTop="1">
      <c r="B53" s="53"/>
      <c r="C53" s="54" t="s">
        <v>5</v>
      </c>
      <c r="D53" s="55"/>
      <c r="E53" s="55"/>
      <c r="F53" s="55"/>
      <c r="G53" s="55"/>
      <c r="H53" s="55"/>
      <c r="I53" s="71"/>
      <c r="J53" s="55"/>
      <c r="K53" s="58"/>
      <c r="L53" s="72"/>
      <c r="M53" s="55"/>
    </row>
    <row r="54" spans="2:13" ht="23.4" customHeight="1">
      <c r="B54" s="59"/>
      <c r="C54" s="60" t="s">
        <v>7</v>
      </c>
      <c r="D54" s="61" ph="1"/>
      <c r="E54" s="61" ph="1"/>
      <c r="F54" s="57" ph="1"/>
      <c r="G54" s="62" ph="1"/>
      <c r="H54" s="62" ph="1"/>
      <c r="I54" s="62" ph="1"/>
      <c r="J54" s="63" ph="1"/>
      <c r="K54" s="63" ph="1"/>
      <c r="L54" s="57" ph="1"/>
      <c r="M54" s="70" ph="1"/>
    </row>
    <row r="55" spans="2:13" ht="23.4" customHeight="1">
      <c r="B55" s="59"/>
      <c r="C55" s="60" t="s">
        <v>9</v>
      </c>
      <c r="D55" s="62"/>
      <c r="E55" s="57"/>
      <c r="F55" s="70"/>
      <c r="G55" s="62"/>
      <c r="H55" s="62"/>
      <c r="I55" s="62"/>
      <c r="J55" s="57"/>
      <c r="K55" s="63"/>
      <c r="L55" s="57"/>
      <c r="M55" s="57"/>
    </row>
    <row r="56" spans="2:13" ht="23.4" customHeight="1">
      <c r="B56" s="59"/>
      <c r="C56" s="64" t="s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7"/>
    </row>
    <row r="57" spans="2:13" ht="23.4" customHeight="1">
      <c r="B57" s="59"/>
      <c r="C57" s="65" t="s">
        <v>13</v>
      </c>
      <c r="D57" s="66"/>
      <c r="E57" s="66"/>
      <c r="F57" s="66"/>
      <c r="G57" s="66"/>
      <c r="H57" s="66"/>
      <c r="I57" s="66"/>
      <c r="J57" s="66"/>
      <c r="K57" s="66"/>
      <c r="L57" s="66"/>
      <c r="M57" s="66"/>
    </row>
    <row r="58" spans="2:13" ht="23.4" customHeight="1" thickBot="1">
      <c r="B58" s="73"/>
      <c r="C58" s="74" t="s">
        <v>14</v>
      </c>
      <c r="D58" s="62"/>
      <c r="E58" s="62"/>
      <c r="F58" s="62"/>
      <c r="G58" s="62"/>
      <c r="H58" s="62"/>
      <c r="I58" s="62"/>
      <c r="J58" s="62"/>
      <c r="K58" s="62"/>
      <c r="L58" s="62"/>
      <c r="M58" s="62"/>
    </row>
    <row r="59" spans="2:13" ht="23.4" customHeight="1" thickTop="1">
      <c r="B59" s="22"/>
      <c r="C59" s="7" t="s">
        <v>15</v>
      </c>
      <c r="D59" s="55"/>
      <c r="E59" s="45"/>
      <c r="F59" s="44"/>
      <c r="G59" s="44"/>
      <c r="H59" s="7"/>
      <c r="I59" s="7"/>
      <c r="J59" s="7"/>
      <c r="K59" s="7"/>
      <c r="L59" s="7"/>
      <c r="M59" s="10"/>
    </row>
    <row r="60" spans="2:13" ht="23.4" customHeight="1">
      <c r="B60" s="23"/>
      <c r="C60" s="2" t="s">
        <v>16</v>
      </c>
      <c r="D60" s="81" ph="1"/>
      <c r="E60" s="6" ph="1"/>
      <c r="F60" s="5" ph="1"/>
      <c r="G60" s="5" ph="1"/>
      <c r="H60" s="5" ph="1"/>
      <c r="I60" s="5" ph="1"/>
      <c r="J60" s="6" ph="1"/>
      <c r="K60" s="6" ph="1"/>
      <c r="L60" s="6" ph="1"/>
      <c r="M60" s="11" ph="1"/>
    </row>
    <row r="61" spans="2:13" ht="23.4" customHeight="1">
      <c r="B61" s="23"/>
      <c r="C61" s="2" t="s">
        <v>17</v>
      </c>
      <c r="D61" s="57"/>
      <c r="E61" s="47"/>
      <c r="F61" s="46"/>
      <c r="G61" s="46"/>
      <c r="H61" s="2"/>
      <c r="I61" s="2"/>
      <c r="J61" s="2"/>
      <c r="K61" s="2"/>
      <c r="L61" s="2"/>
      <c r="M61" s="12"/>
    </row>
    <row r="62" spans="2:13" ht="23.4" customHeight="1">
      <c r="B62" s="23"/>
      <c r="C62" s="14" t="s">
        <v>11</v>
      </c>
      <c r="D62" s="82"/>
      <c r="E62" s="2"/>
      <c r="F62" s="2"/>
      <c r="G62" s="2"/>
      <c r="H62" s="2"/>
      <c r="I62" s="2"/>
      <c r="J62" s="2"/>
      <c r="K62" s="2"/>
      <c r="L62" s="2"/>
      <c r="M62" s="12"/>
    </row>
    <row r="63" spans="2:13" ht="23.4" customHeight="1">
      <c r="B63" s="23"/>
      <c r="C63" s="15" t="s">
        <v>13</v>
      </c>
      <c r="D63" s="66"/>
      <c r="E63" s="13"/>
      <c r="F63" s="13"/>
      <c r="G63" s="13"/>
      <c r="H63" s="13"/>
      <c r="I63" s="13"/>
      <c r="J63" s="13"/>
      <c r="K63" s="13"/>
      <c r="L63" s="13"/>
      <c r="M63" s="18"/>
    </row>
    <row r="64" spans="2:13" ht="23.4" customHeight="1" thickBot="1">
      <c r="B64" s="25"/>
      <c r="C64" s="19" t="s">
        <v>14</v>
      </c>
      <c r="D64" s="83"/>
      <c r="E64" s="19"/>
      <c r="F64" s="19"/>
      <c r="G64" s="20"/>
      <c r="H64" s="20"/>
      <c r="I64" s="20"/>
      <c r="J64" s="19"/>
      <c r="K64" s="19"/>
      <c r="L64" s="19"/>
      <c r="M64" s="21"/>
    </row>
    <row r="67" spans="4:13" ht="14.25" customHeight="1"/>
    <row r="69" spans="4:13" ht="20.399999999999999">
      <c r="D69" ph="1"/>
      <c r="E69" ph="1"/>
      <c r="F69" ph="1"/>
      <c r="G69" s="1" ph="1"/>
      <c r="H69" s="1" ph="1"/>
      <c r="I69" s="1" ph="1"/>
      <c r="J69" ph="1"/>
      <c r="K69" ph="1"/>
      <c r="L69" ph="1"/>
      <c r="M69" ph="1"/>
    </row>
    <row r="75" spans="4:13" ht="14.25" customHeight="1"/>
    <row r="76" spans="4:13" ht="20.399999999999999">
      <c r="D76" ph="1"/>
      <c r="E76" ph="1"/>
      <c r="F76" ph="1"/>
      <c r="G76" s="1" ph="1"/>
      <c r="H76" s="1" ph="1"/>
      <c r="I76" s="1" ph="1"/>
      <c r="J76" ph="1"/>
      <c r="K76" ph="1"/>
      <c r="L76" ph="1"/>
      <c r="M76" ph="1"/>
    </row>
    <row r="83" spans="4:13" ht="14.25" customHeight="1">
      <c r="D83" ph="1"/>
      <c r="E83" ph="1"/>
      <c r="F83" ph="1"/>
      <c r="G83" s="1" ph="1"/>
      <c r="H83" s="1" ph="1"/>
      <c r="I83" s="1" ph="1"/>
      <c r="J83" ph="1"/>
      <c r="K83" ph="1"/>
      <c r="L83" ph="1"/>
      <c r="M83" ph="1"/>
    </row>
    <row r="90" spans="4:13" ht="20.399999999999999">
      <c r="D90" ph="1"/>
      <c r="E90" ph="1"/>
      <c r="F90" ph="1"/>
      <c r="G90" s="1" ph="1"/>
      <c r="H90" s="1" ph="1"/>
      <c r="I90" s="1" ph="1"/>
      <c r="J90" ph="1"/>
      <c r="K90" ph="1"/>
      <c r="L90" ph="1"/>
      <c r="M90" ph="1"/>
    </row>
    <row r="97" spans="4:13" ht="20.399999999999999">
      <c r="D97" ph="1"/>
      <c r="E97" ph="1"/>
      <c r="F97" ph="1"/>
      <c r="G97" s="1" ph="1"/>
      <c r="H97" s="1" ph="1"/>
      <c r="I97" s="1" ph="1"/>
      <c r="J97" ph="1"/>
      <c r="K97" ph="1"/>
      <c r="L97" ph="1"/>
      <c r="M97" ph="1"/>
    </row>
    <row r="104" spans="4:13" ht="20.399999999999999">
      <c r="D104" ph="1"/>
      <c r="E104" ph="1"/>
      <c r="F104" ph="1"/>
      <c r="G104" s="1" ph="1"/>
      <c r="H104" s="1" ph="1"/>
      <c r="I104" s="1" ph="1"/>
      <c r="J104" ph="1"/>
      <c r="K104" ph="1"/>
      <c r="L104" ph="1"/>
      <c r="M104" ph="1"/>
    </row>
    <row r="111" spans="4:13" ht="20.399999999999999">
      <c r="D111" ph="1"/>
      <c r="E111" ph="1"/>
      <c r="F111" ph="1"/>
      <c r="G111" s="1" ph="1"/>
      <c r="H111" s="1" ph="1"/>
      <c r="I111" s="1" ph="1"/>
      <c r="J111" ph="1"/>
      <c r="K111" ph="1"/>
      <c r="L111" ph="1"/>
      <c r="M111" ph="1"/>
    </row>
    <row r="118" spans="4:13" ht="20.399999999999999">
      <c r="D118" ph="1"/>
      <c r="E118" ph="1"/>
      <c r="F118" ph="1"/>
      <c r="G118" s="1" ph="1"/>
      <c r="H118" s="1" ph="1"/>
      <c r="I118" s="1" ph="1"/>
      <c r="J118" ph="1"/>
      <c r="K118" ph="1"/>
      <c r="L118" ph="1"/>
      <c r="M118" ph="1"/>
    </row>
    <row r="125" spans="4:13" ht="20.399999999999999">
      <c r="D125" ph="1"/>
      <c r="E125" ph="1"/>
      <c r="F125" ph="1"/>
      <c r="G125" s="1" ph="1"/>
      <c r="H125" s="1" ph="1"/>
      <c r="I125" s="1" ph="1"/>
      <c r="J125" ph="1"/>
      <c r="K125" ph="1"/>
      <c r="L125" ph="1"/>
      <c r="M125" ph="1"/>
    </row>
    <row r="132" spans="4:13" ht="20.399999999999999">
      <c r="D132" ph="1"/>
      <c r="E132" ph="1"/>
      <c r="F132" ph="1"/>
      <c r="G132" s="1" ph="1"/>
      <c r="H132" s="1" ph="1"/>
      <c r="I132" s="1" ph="1"/>
      <c r="J132" ph="1"/>
      <c r="K132" ph="1"/>
      <c r="L132" ph="1"/>
      <c r="M132" ph="1"/>
    </row>
    <row r="137" spans="4:13" ht="20.399999999999999">
      <c r="D137" ph="1"/>
      <c r="E137" ph="1"/>
      <c r="F137" ph="1"/>
      <c r="G137" s="1" ph="1"/>
      <c r="H137" s="1" ph="1"/>
      <c r="I137" s="1" ph="1"/>
      <c r="J137" ph="1"/>
      <c r="K137" ph="1"/>
      <c r="L137" ph="1"/>
      <c r="M137" ph="1"/>
    </row>
    <row r="144" spans="4:13" ht="20.399999999999999">
      <c r="D144" ph="1"/>
      <c r="E144" ph="1"/>
      <c r="F144" ph="1"/>
      <c r="G144" s="1" ph="1"/>
      <c r="H144" s="1" ph="1"/>
      <c r="I144" s="1" ph="1"/>
      <c r="J144" ph="1"/>
      <c r="K144" ph="1"/>
      <c r="L144" ph="1"/>
      <c r="M144" ph="1"/>
    </row>
    <row r="151" spans="4:13" ht="20.399999999999999">
      <c r="D151" ph="1"/>
      <c r="E151" ph="1"/>
      <c r="F151" ph="1"/>
      <c r="G151" s="1" ph="1"/>
      <c r="H151" s="1" ph="1"/>
      <c r="I151" s="1" ph="1"/>
      <c r="J151" ph="1"/>
      <c r="K151" ph="1"/>
      <c r="L151" ph="1"/>
      <c r="M151" ph="1"/>
    </row>
    <row r="158" spans="4:13" ht="20.399999999999999">
      <c r="D158" ph="1"/>
      <c r="E158" ph="1"/>
      <c r="F158" ph="1"/>
      <c r="G158" s="1" ph="1"/>
      <c r="H158" s="1" ph="1"/>
      <c r="I158" s="1" ph="1"/>
      <c r="J158" ph="1"/>
      <c r="K158" ph="1"/>
      <c r="L158" ph="1"/>
      <c r="M158" ph="1"/>
    </row>
    <row r="165" spans="4:13" ht="20.399999999999999">
      <c r="D165" ph="1"/>
      <c r="E165" ph="1"/>
      <c r="F165" ph="1"/>
      <c r="G165" s="1" ph="1"/>
      <c r="H165" s="1" ph="1"/>
      <c r="I165" s="1" ph="1"/>
      <c r="J165" ph="1"/>
      <c r="K165" ph="1"/>
      <c r="L165" ph="1"/>
      <c r="M165" ph="1"/>
    </row>
    <row r="172" spans="4:13" ht="20.399999999999999">
      <c r="D172" ph="1"/>
      <c r="E172" ph="1"/>
      <c r="F172" ph="1"/>
      <c r="G172" s="1" ph="1"/>
      <c r="H172" s="1" ph="1"/>
      <c r="I172" s="1" ph="1"/>
      <c r="J172" ph="1"/>
      <c r="K172" ph="1"/>
      <c r="L172" ph="1"/>
      <c r="M172" ph="1"/>
    </row>
    <row r="179" spans="4:13" ht="20.399999999999999">
      <c r="D179" ph="1"/>
      <c r="E179" ph="1"/>
      <c r="F179" ph="1"/>
      <c r="G179" s="1" ph="1"/>
      <c r="H179" s="1" ph="1"/>
      <c r="I179" s="1" ph="1"/>
      <c r="J179" ph="1"/>
      <c r="K179" ph="1"/>
      <c r="L179" ph="1"/>
      <c r="M179" ph="1"/>
    </row>
    <row r="186" spans="4:13" ht="20.399999999999999">
      <c r="D186" ph="1"/>
      <c r="E186" ph="1"/>
      <c r="F186" ph="1"/>
      <c r="G186" s="1" ph="1"/>
      <c r="H186" s="1" ph="1"/>
      <c r="I186" s="1" ph="1"/>
      <c r="J186" ph="1"/>
      <c r="K186" ph="1"/>
      <c r="L186" ph="1"/>
      <c r="M186" ph="1"/>
    </row>
    <row r="193" spans="4:13" ht="20.399999999999999">
      <c r="D193" ph="1"/>
      <c r="E193" ph="1"/>
      <c r="F193" ph="1"/>
      <c r="G193" s="1" ph="1"/>
      <c r="H193" s="1" ph="1"/>
      <c r="I193" s="1" ph="1"/>
      <c r="J193" ph="1"/>
      <c r="K193" ph="1"/>
      <c r="L193" ph="1"/>
      <c r="M193" ph="1"/>
    </row>
    <row r="200" spans="4:13" ht="20.399999999999999">
      <c r="D200" ph="1"/>
      <c r="E200" ph="1"/>
      <c r="F200" ph="1"/>
      <c r="G200" s="1" ph="1"/>
      <c r="H200" s="1" ph="1"/>
      <c r="I200" s="1" ph="1"/>
      <c r="J200" ph="1"/>
      <c r="K200" ph="1"/>
      <c r="L200" ph="1"/>
      <c r="M200" ph="1"/>
    </row>
    <row r="207" spans="4:13" ht="20.399999999999999">
      <c r="D207" ph="1"/>
      <c r="E207" ph="1"/>
      <c r="F207" ph="1"/>
      <c r="G207" s="1" ph="1"/>
      <c r="H207" s="1" ph="1"/>
      <c r="I207" s="1" ph="1"/>
      <c r="J207" ph="1"/>
      <c r="K207" ph="1"/>
      <c r="L207" ph="1"/>
      <c r="M207" ph="1"/>
    </row>
    <row r="214" spans="4:13" ht="20.399999999999999">
      <c r="D214" ph="1"/>
      <c r="E214" ph="1"/>
      <c r="F214" ph="1"/>
      <c r="G214" s="1" ph="1"/>
      <c r="H214" s="1" ph="1"/>
      <c r="I214" s="1" ph="1"/>
      <c r="J214" ph="1"/>
      <c r="K214" ph="1"/>
      <c r="L214" ph="1"/>
      <c r="M214" ph="1"/>
    </row>
    <row r="215" spans="4:13" ht="20.399999999999999">
      <c r="D215" ph="1"/>
      <c r="E215" ph="1"/>
      <c r="F215" ph="1"/>
      <c r="G215" s="1" ph="1"/>
      <c r="H215" s="1" ph="1"/>
      <c r="I215" s="1" ph="1"/>
      <c r="J215" ph="1"/>
      <c r="K215" ph="1"/>
      <c r="L215" ph="1"/>
      <c r="M215" ph="1"/>
    </row>
    <row r="222" spans="4:13" ht="20.399999999999999">
      <c r="D222" ph="1"/>
      <c r="E222" ph="1"/>
      <c r="F222" ph="1"/>
      <c r="G222" s="1" ph="1"/>
      <c r="H222" s="1" ph="1"/>
      <c r="I222" s="1" ph="1"/>
      <c r="J222" ph="1"/>
      <c r="K222" ph="1"/>
      <c r="L222" ph="1"/>
      <c r="M222" ph="1"/>
    </row>
    <row r="223" spans="4:13" ht="20.399999999999999">
      <c r="D223" ph="1"/>
      <c r="E223" ph="1"/>
      <c r="F223" ph="1"/>
      <c r="G223" s="1" ph="1"/>
      <c r="H223" s="1" ph="1"/>
      <c r="I223" s="1" ph="1"/>
      <c r="J223" ph="1"/>
      <c r="K223" ph="1"/>
      <c r="L223" ph="1"/>
      <c r="M223" ph="1"/>
    </row>
    <row r="230" spans="4:13" ht="20.399999999999999">
      <c r="D230" ph="1"/>
      <c r="E230" ph="1"/>
      <c r="F230" ph="1"/>
      <c r="G230" s="1" ph="1"/>
      <c r="H230" s="1" ph="1"/>
      <c r="I230" s="1" ph="1"/>
      <c r="J230" ph="1"/>
      <c r="K230" ph="1"/>
      <c r="L230" ph="1"/>
      <c r="M230" ph="1"/>
    </row>
    <row r="231" spans="4:13" ht="20.399999999999999">
      <c r="D231" ph="1"/>
      <c r="E231" ph="1"/>
      <c r="F231" ph="1"/>
      <c r="G231" s="1" ph="1"/>
      <c r="H231" s="1" ph="1"/>
      <c r="I231" s="1" ph="1"/>
      <c r="J231" ph="1"/>
      <c r="K231" ph="1"/>
      <c r="L231" ph="1"/>
      <c r="M231" ph="1"/>
    </row>
  </sheetData>
  <phoneticPr fontId="3"/>
  <pageMargins left="0.7" right="0.7" top="0.75" bottom="0.75" header="0.3" footer="0.3"/>
  <pageSetup paperSize="9" scale="53" orientation="portrait" r:id="rId1"/>
  <rowBreaks count="1" manualBreakCount="1">
    <brk id="40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xr:uid="{B661F600-9F83-4D3B-90A9-6E71FB10137A}">
          <x14:formula1>
            <xm:f>セキュリティについて!$E$79:$E$82</xm:f>
          </x14:formula1>
          <xm:sqref>D8:M8 D14:M14 D20:M20 D26:M26 D32:M32 D38:M38 D44:M44 D50:M50 D56:M56 D62:M62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E79:E82"/>
  <sheetViews>
    <sheetView topLeftCell="A46" workbookViewId="0">
      <selection activeCell="D69" sqref="D69"/>
    </sheetView>
  </sheetViews>
  <sheetFormatPr defaultRowHeight="13.2"/>
  <cols>
    <col min="2" max="2" width="3.5546875" customWidth="1"/>
  </cols>
  <sheetData>
    <row r="79" spans="5:5">
      <c r="E79" t="s">
        <v>18</v>
      </c>
    </row>
    <row r="80" spans="5:5">
      <c r="E80" t="s">
        <v>12</v>
      </c>
    </row>
    <row r="81" spans="5:5">
      <c r="E81" t="s">
        <v>19</v>
      </c>
    </row>
    <row r="82" spans="5:5">
      <c r="E82" t="s">
        <v>20</v>
      </c>
    </row>
  </sheetData>
  <phoneticPr fontId="3"/>
  <pageMargins left="0.7" right="0.7" top="0.75" bottom="0.75" header="0.3" footer="0.3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"/>
  <sheetViews>
    <sheetView zoomScale="55" zoomScaleNormal="55" workbookViewId="0">
      <selection activeCell="X49" sqref="X49"/>
    </sheetView>
  </sheetViews>
  <sheetFormatPr defaultRowHeight="13.2"/>
  <sheetData/>
  <phoneticPr fontId="6"/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1D0D-5216-431F-B383-2737737B13A4}">
  <sheetPr>
    <tabColor rgb="FFFFFF00"/>
  </sheetPr>
  <dimension ref="A1:N267"/>
  <sheetViews>
    <sheetView topLeftCell="A4" zoomScaleNormal="100" workbookViewId="0">
      <selection activeCell="E7" sqref="E7"/>
    </sheetView>
  </sheetViews>
  <sheetFormatPr defaultColWidth="8.88671875" defaultRowHeight="13.2"/>
  <cols>
    <col min="1" max="1" width="6.44140625" style="77" customWidth="1"/>
    <col min="2" max="2" width="13.44140625" style="33" customWidth="1"/>
    <col min="3" max="3" width="21.109375" style="39" customWidth="1"/>
    <col min="4" max="4" width="16.6640625" style="26" customWidth="1"/>
    <col min="5" max="6" width="12.33203125" style="26" customWidth="1"/>
    <col min="7" max="7" width="19.33203125" style="26" customWidth="1"/>
    <col min="8" max="8" width="8.88671875" style="26"/>
    <col min="9" max="9" width="12.44140625" style="26" customWidth="1"/>
    <col min="10" max="12" width="8.88671875" style="26"/>
    <col min="13" max="13" width="10.5546875" style="26" customWidth="1"/>
    <col min="14" max="16384" width="8.88671875" style="26"/>
  </cols>
  <sheetData>
    <row r="1" spans="1:14">
      <c r="A1" s="77" t="s">
        <v>21</v>
      </c>
    </row>
    <row r="2" spans="1:14">
      <c r="B2" s="34" t="s">
        <v>22</v>
      </c>
      <c r="C2" s="40"/>
      <c r="D2" s="27"/>
      <c r="E2" s="27"/>
      <c r="F2" s="27"/>
      <c r="G2" s="27"/>
      <c r="I2" s="48" t="s">
        <v>23</v>
      </c>
    </row>
    <row r="3" spans="1:14">
      <c r="J3" s="49" t="s">
        <v>24</v>
      </c>
      <c r="L3" s="50" t="s">
        <v>25</v>
      </c>
    </row>
    <row r="4" spans="1:14">
      <c r="H4" s="28" t="s">
        <v>26</v>
      </c>
      <c r="I4" s="24" t="s">
        <v>27</v>
      </c>
      <c r="J4" s="51"/>
      <c r="L4" s="50" t="s">
        <v>28</v>
      </c>
      <c r="N4" s="26" t="s">
        <v>29</v>
      </c>
    </row>
    <row r="5" spans="1:14">
      <c r="A5" s="77" t="s">
        <v>30</v>
      </c>
      <c r="H5" s="28" t="s">
        <v>31</v>
      </c>
      <c r="I5" s="32" t="s">
        <v>32</v>
      </c>
      <c r="J5" s="51"/>
      <c r="L5" s="50" t="s">
        <v>33</v>
      </c>
      <c r="N5" s="26" t="s">
        <v>34</v>
      </c>
    </row>
    <row r="6" spans="1:14">
      <c r="A6" s="77" t="s">
        <v>35</v>
      </c>
      <c r="H6" s="28" t="s">
        <v>36</v>
      </c>
      <c r="I6" s="32" t="s">
        <v>37</v>
      </c>
      <c r="J6" s="51"/>
      <c r="L6" s="50" t="s">
        <v>38</v>
      </c>
      <c r="N6" s="26" t="s">
        <v>39</v>
      </c>
    </row>
    <row r="7" spans="1:14">
      <c r="A7" s="77" t="s">
        <v>40</v>
      </c>
      <c r="L7" s="50" t="s">
        <v>41</v>
      </c>
    </row>
    <row r="8" spans="1:14">
      <c r="A8" s="77" t="s">
        <v>42</v>
      </c>
    </row>
    <row r="9" spans="1:14">
      <c r="A9" s="77" t="s">
        <v>43</v>
      </c>
      <c r="L9" s="50" t="s">
        <v>44</v>
      </c>
    </row>
    <row r="10" spans="1:14">
      <c r="A10" s="77" t="s">
        <v>45</v>
      </c>
      <c r="L10" s="50" t="s">
        <v>46</v>
      </c>
      <c r="M10" s="52" t="s">
        <v>47</v>
      </c>
    </row>
    <row r="11" spans="1:14">
      <c r="F11" s="42"/>
      <c r="G11" s="42"/>
      <c r="L11" s="50" t="s">
        <v>48</v>
      </c>
      <c r="M11" s="52" t="s">
        <v>49</v>
      </c>
    </row>
    <row r="12" spans="1:14">
      <c r="F12" s="43" t="s">
        <v>50</v>
      </c>
      <c r="G12" s="28" t="s">
        <v>62</v>
      </c>
      <c r="L12" s="50" t="s">
        <v>51</v>
      </c>
      <c r="M12" s="52" t="s">
        <v>52</v>
      </c>
    </row>
    <row r="14" spans="1:14" ht="21" customHeight="1">
      <c r="A14" s="78" t="s">
        <v>53</v>
      </c>
      <c r="B14" s="35" t="s">
        <v>54</v>
      </c>
      <c r="C14" s="30" t="s">
        <v>55</v>
      </c>
      <c r="D14" s="29" t="s">
        <v>56</v>
      </c>
      <c r="E14" s="30" t="s">
        <v>57</v>
      </c>
      <c r="F14" s="30" t="s">
        <v>58</v>
      </c>
      <c r="G14" s="30" t="s">
        <v>59</v>
      </c>
    </row>
    <row r="15" spans="1:14" ht="56.4" customHeight="1">
      <c r="A15" s="76">
        <v>120</v>
      </c>
      <c r="B15" s="38" t="str">
        <f>IF(ISTEXT(C15),来館予定者名簿!$B$5,"")</f>
        <v>0000/00/00</v>
      </c>
      <c r="C15" s="41" t="str">
        <f>来館予定者名簿!D5</f>
        <v>○○</v>
      </c>
      <c r="D15" s="24" t="str">
        <f>来館予定者名簿!D6</f>
        <v>△△ △△</v>
      </c>
      <c r="E15" s="31" t="s">
        <v>60</v>
      </c>
      <c r="F15" s="31" t="s">
        <v>60</v>
      </c>
      <c r="G15" s="37" t="str">
        <f>IF(ISTEXT(C15),$J$4&amp;CHAR(10)&amp;$I$5&amp;$J$5&amp;CHAR(10)&amp;来館予定者名簿!D7&amp;CHAR(10)&amp;来館予定者名簿!D9&amp;CHAR(10)&amp;$J$6,"")</f>
        <v xml:space="preserve">
NITE担当者:
xxx-xxxx-xxxx
</v>
      </c>
    </row>
    <row r="16" spans="1:14" ht="56.4" customHeight="1">
      <c r="A16" s="76">
        <f>A15+1</f>
        <v>121</v>
      </c>
      <c r="B16" s="38" t="str">
        <f>IF(ISTEXT(C16),来館予定者名簿!$B$5,"")</f>
        <v/>
      </c>
      <c r="C16" s="41">
        <f>来館予定者名簿!E5</f>
        <v>0</v>
      </c>
      <c r="D16" s="24">
        <f>来館予定者名簿!E6</f>
        <v>0</v>
      </c>
      <c r="E16" s="31" t="s">
        <v>60</v>
      </c>
      <c r="F16" s="31" t="s">
        <v>60</v>
      </c>
      <c r="G16" s="37" t="str">
        <f>IF(ISTEXT(C16),$J$4&amp;CHAR(10)&amp;$I$5&amp;$J$5&amp;CHAR(10)&amp;来館予定者名簿!E7&amp;CHAR(10)&amp;来館予定者名簿!E9&amp;CHAR(10)&amp;$J$6,"")</f>
        <v/>
      </c>
    </row>
    <row r="17" spans="1:7" ht="56.4" customHeight="1">
      <c r="A17" s="79">
        <f t="shared" ref="A17:A24" si="0">A16+1</f>
        <v>122</v>
      </c>
      <c r="B17" s="38" t="str">
        <f>IF(ISTEXT(C17),来館予定者名簿!$B$5,"")</f>
        <v/>
      </c>
      <c r="C17" s="41">
        <f>来館予定者名簿!F5</f>
        <v>0</v>
      </c>
      <c r="D17" s="24">
        <f>来館予定者名簿!F6</f>
        <v>0</v>
      </c>
      <c r="E17" s="31" t="s">
        <v>60</v>
      </c>
      <c r="F17" s="31" t="s">
        <v>60</v>
      </c>
      <c r="G17" s="37" t="str">
        <f>IF(ISTEXT(C17),$J$4&amp;CHAR(10)&amp;$I$5&amp;$J$5&amp;CHAR(10)&amp;来館予定者名簿!F7&amp;CHAR(10)&amp;来館予定者名簿!F9&amp;CHAR(10)&amp;$J$6,"")</f>
        <v/>
      </c>
    </row>
    <row r="18" spans="1:7" ht="56.4" customHeight="1">
      <c r="A18" s="79">
        <f t="shared" si="0"/>
        <v>123</v>
      </c>
      <c r="B18" s="38" t="str">
        <f>IF(ISTEXT(C18),来館予定者名簿!$B$5,"")</f>
        <v/>
      </c>
      <c r="C18" s="41">
        <f>来館予定者名簿!G5</f>
        <v>0</v>
      </c>
      <c r="D18" s="24">
        <f>来館予定者名簿!G6</f>
        <v>0</v>
      </c>
      <c r="E18" s="31" t="s">
        <v>60</v>
      </c>
      <c r="F18" s="31" t="s">
        <v>60</v>
      </c>
      <c r="G18" s="37" t="str">
        <f>IF(ISTEXT(C18),$J$4&amp;CHAR(10)&amp;$I$5&amp;$J$5&amp;CHAR(10)&amp;来館予定者名簿!G7&amp;CHAR(10)&amp;来館予定者名簿!G9&amp;CHAR(10)&amp;$J$6,"")</f>
        <v/>
      </c>
    </row>
    <row r="19" spans="1:7" ht="56.4" customHeight="1">
      <c r="A19" s="79">
        <f t="shared" si="0"/>
        <v>124</v>
      </c>
      <c r="B19" s="38" t="str">
        <f>IF(ISTEXT(C19),来館予定者名簿!$B$5,"")</f>
        <v/>
      </c>
      <c r="C19" s="41">
        <f>来館予定者名簿!H5</f>
        <v>0</v>
      </c>
      <c r="D19" s="24">
        <f>来館予定者名簿!H6</f>
        <v>0</v>
      </c>
      <c r="E19" s="31" t="s">
        <v>60</v>
      </c>
      <c r="F19" s="31" t="s">
        <v>60</v>
      </c>
      <c r="G19" s="37" t="str">
        <f>IF(ISTEXT(C19),$J$4&amp;CHAR(10)&amp;$I$5&amp;$J$5&amp;CHAR(10)&amp;来館予定者名簿!H7&amp;CHAR(10)&amp;来館予定者名簿!H9&amp;CHAR(10)&amp;$J$6,"")</f>
        <v/>
      </c>
    </row>
    <row r="20" spans="1:7" ht="56.4" customHeight="1">
      <c r="A20" s="79">
        <f t="shared" si="0"/>
        <v>125</v>
      </c>
      <c r="B20" s="38" t="str">
        <f>IF(ISTEXT(C20),来館予定者名簿!$B$5,"")</f>
        <v/>
      </c>
      <c r="C20" s="41">
        <f>来館予定者名簿!I5</f>
        <v>0</v>
      </c>
      <c r="D20" s="24">
        <f>来館予定者名簿!I6</f>
        <v>0</v>
      </c>
      <c r="E20" s="31" t="s">
        <v>60</v>
      </c>
      <c r="F20" s="31" t="s">
        <v>60</v>
      </c>
      <c r="G20" s="37" t="str">
        <f>IF(ISTEXT(C20),$J$4&amp;CHAR(10)&amp;$I$5&amp;$J$5&amp;CHAR(10)&amp;来館予定者名簿!I7&amp;CHAR(10)&amp;来館予定者名簿!I9&amp;CHAR(10)&amp;$J$6,"")</f>
        <v/>
      </c>
    </row>
    <row r="21" spans="1:7" ht="56.4" customHeight="1">
      <c r="A21" s="79">
        <f t="shared" si="0"/>
        <v>126</v>
      </c>
      <c r="B21" s="38" t="str">
        <f>IF(ISTEXT(C21),来館予定者名簿!$B$5,"")</f>
        <v/>
      </c>
      <c r="C21" s="41">
        <f>来館予定者名簿!J5</f>
        <v>0</v>
      </c>
      <c r="D21" s="24">
        <f>来館予定者名簿!J6</f>
        <v>0</v>
      </c>
      <c r="E21" s="31" t="s">
        <v>60</v>
      </c>
      <c r="F21" s="31" t="s">
        <v>60</v>
      </c>
      <c r="G21" s="37" t="str">
        <f>IF(ISTEXT(C21),$J$4&amp;CHAR(10)&amp;$I$5&amp;$J$5&amp;CHAR(10)&amp;来館予定者名簿!J7&amp;CHAR(10)&amp;来館予定者名簿!J9&amp;CHAR(10)&amp;$J$6,"")</f>
        <v/>
      </c>
    </row>
    <row r="22" spans="1:7" ht="56.4" customHeight="1">
      <c r="A22" s="79">
        <f t="shared" si="0"/>
        <v>127</v>
      </c>
      <c r="B22" s="38" t="str">
        <f>IF(ISTEXT(C22),来館予定者名簿!$B$5,"")</f>
        <v/>
      </c>
      <c r="C22" s="41">
        <f>来館予定者名簿!K5</f>
        <v>0</v>
      </c>
      <c r="D22" s="24">
        <f>来館予定者名簿!K6</f>
        <v>0</v>
      </c>
      <c r="E22" s="31" t="s">
        <v>60</v>
      </c>
      <c r="F22" s="31" t="s">
        <v>60</v>
      </c>
      <c r="G22" s="37" t="str">
        <f>IF(ISTEXT(C22),$J$4&amp;CHAR(10)&amp;$I$5&amp;$J$5&amp;CHAR(10)&amp;来館予定者名簿!K7&amp;CHAR(10)&amp;来館予定者名簿!K9&amp;CHAR(10)&amp;$J$6,"")</f>
        <v/>
      </c>
    </row>
    <row r="23" spans="1:7" ht="56.4" customHeight="1">
      <c r="A23" s="79">
        <f t="shared" si="0"/>
        <v>128</v>
      </c>
      <c r="B23" s="38" t="str">
        <f>IF(ISTEXT(C23),来館予定者名簿!$B$5,"")</f>
        <v/>
      </c>
      <c r="C23" s="41">
        <f>来館予定者名簿!L5</f>
        <v>0</v>
      </c>
      <c r="D23" s="24">
        <f>来館予定者名簿!L6</f>
        <v>0</v>
      </c>
      <c r="E23" s="31" t="s">
        <v>60</v>
      </c>
      <c r="F23" s="31" t="s">
        <v>60</v>
      </c>
      <c r="G23" s="37" t="str">
        <f>IF(ISTEXT(C23),$J$4&amp;CHAR(10)&amp;$I$5&amp;$J$5&amp;CHAR(10)&amp;来館予定者名簿!L7&amp;CHAR(10)&amp;来館予定者名簿!L9&amp;CHAR(10)&amp;$J$6,"")</f>
        <v/>
      </c>
    </row>
    <row r="24" spans="1:7" ht="55.95" customHeight="1">
      <c r="A24" s="79">
        <f t="shared" si="0"/>
        <v>129</v>
      </c>
      <c r="B24" s="38" t="str">
        <f>IF(ISTEXT(C24),来館予定者名簿!$B$5,"")</f>
        <v/>
      </c>
      <c r="C24" s="41">
        <f>来館予定者名簿!M5</f>
        <v>0</v>
      </c>
      <c r="D24" s="24">
        <f>来館予定者名簿!M6</f>
        <v>0</v>
      </c>
      <c r="E24" s="31" t="s">
        <v>60</v>
      </c>
      <c r="F24" s="31" t="s">
        <v>60</v>
      </c>
      <c r="G24" s="37" t="str">
        <f>IF(ISTEXT(C24),$J$4&amp;CHAR(10)&amp;$I$5&amp;$J$5&amp;CHAR(10)&amp;来館予定者名簿!M7&amp;CHAR(10)&amp;来館予定者名簿!M9&amp;CHAR(10)&amp;$J$6,"")</f>
        <v/>
      </c>
    </row>
    <row r="25" spans="1:7" ht="13.35" customHeight="1"/>
    <row r="26" spans="1:7" ht="13.35" customHeight="1"/>
    <row r="28" spans="1:7">
      <c r="A28" s="77" t="s">
        <v>21</v>
      </c>
    </row>
    <row r="29" spans="1:7">
      <c r="B29" s="34" t="s">
        <v>61</v>
      </c>
      <c r="C29" s="40"/>
      <c r="D29" s="27"/>
      <c r="E29" s="27"/>
      <c r="F29" s="27"/>
      <c r="G29" s="27"/>
    </row>
    <row r="32" spans="1:7">
      <c r="A32" s="77" t="s">
        <v>30</v>
      </c>
    </row>
    <row r="33" spans="1:7">
      <c r="A33" s="77" t="s">
        <v>35</v>
      </c>
    </row>
    <row r="34" spans="1:7">
      <c r="A34" s="77" t="s">
        <v>40</v>
      </c>
    </row>
    <row r="35" spans="1:7">
      <c r="A35" s="77" t="s">
        <v>42</v>
      </c>
    </row>
    <row r="36" spans="1:7">
      <c r="A36" s="77" t="s">
        <v>43</v>
      </c>
    </row>
    <row r="37" spans="1:7">
      <c r="A37" s="77" t="s">
        <v>45</v>
      </c>
    </row>
    <row r="39" spans="1:7">
      <c r="G39" s="28" t="str">
        <f>$G$12</f>
        <v>令和    年   月  日</v>
      </c>
    </row>
    <row r="41" spans="1:7" ht="19.2">
      <c r="A41" s="78" t="s">
        <v>53</v>
      </c>
      <c r="B41" s="35" t="s">
        <v>54</v>
      </c>
      <c r="C41" s="30" t="s">
        <v>55</v>
      </c>
      <c r="D41" s="29" t="s">
        <v>56</v>
      </c>
      <c r="E41" s="30" t="s">
        <v>57</v>
      </c>
      <c r="F41" s="30" t="s">
        <v>58</v>
      </c>
      <c r="G41" s="30" t="s">
        <v>59</v>
      </c>
    </row>
    <row r="42" spans="1:7" ht="55.95" customHeight="1">
      <c r="A42" s="75">
        <f>IF(A15="","",A15)</f>
        <v>120</v>
      </c>
      <c r="B42" s="36" t="str">
        <f>IF(ISTEXT(C42),来館予定者名簿!$B$11,"")</f>
        <v/>
      </c>
      <c r="C42" s="41">
        <f>来館予定者名簿!D11</f>
        <v>0</v>
      </c>
      <c r="D42" s="24">
        <f>来館予定者名簿!D12</f>
        <v>0</v>
      </c>
      <c r="E42" s="31" t="s">
        <v>60</v>
      </c>
      <c r="F42" s="31" t="s">
        <v>60</v>
      </c>
      <c r="G42" s="37" t="str">
        <f>IF(ISTEXT(C42),$J$4&amp;CHAR(10)&amp;$I$5&amp;$J$5&amp;CHAR(10)&amp;来館予定者名簿!D13&amp;CHAR(10)&amp;来館予定者名簿!D15&amp;CHAR(10)&amp;$J$6,"")</f>
        <v/>
      </c>
    </row>
    <row r="43" spans="1:7" ht="55.95" customHeight="1">
      <c r="A43" s="75">
        <f t="shared" ref="A43:A51" si="1">IF(A16="","",A16)</f>
        <v>121</v>
      </c>
      <c r="B43" s="36" t="str">
        <f>IF(ISTEXT(C43),来館予定者名簿!$B$11,"")</f>
        <v/>
      </c>
      <c r="C43" s="41">
        <f>来館予定者名簿!E11</f>
        <v>0</v>
      </c>
      <c r="D43" s="24">
        <f>来館予定者名簿!E12</f>
        <v>0</v>
      </c>
      <c r="E43" s="31" t="s">
        <v>60</v>
      </c>
      <c r="F43" s="31" t="s">
        <v>60</v>
      </c>
      <c r="G43" s="37" t="str">
        <f>IF(ISTEXT(C42),$J$4&amp;CHAR(10)&amp;$I$5&amp;$J$5&amp;CHAR(10)&amp;来館予定者名簿!E13&amp;CHAR(10)&amp;来館予定者名簿!E15&amp;CHAR(10)&amp;$J$6,"")</f>
        <v/>
      </c>
    </row>
    <row r="44" spans="1:7" ht="55.95" customHeight="1">
      <c r="A44" s="75">
        <f t="shared" si="1"/>
        <v>122</v>
      </c>
      <c r="B44" s="36" t="str">
        <f>IF(ISTEXT(C44),来館予定者名簿!$B$11,"")</f>
        <v/>
      </c>
      <c r="C44" s="41">
        <f>来館予定者名簿!F11</f>
        <v>0</v>
      </c>
      <c r="D44" s="24">
        <f>来館予定者名簿!F12</f>
        <v>0</v>
      </c>
      <c r="E44" s="31" t="s">
        <v>60</v>
      </c>
      <c r="F44" s="31" t="s">
        <v>60</v>
      </c>
      <c r="G44" s="37" t="str">
        <f>IF(ISTEXT(C44),$J$4&amp;CHAR(10)&amp;$I$5&amp;$J$5&amp;CHAR(10)&amp;来館予定者名簿!F13&amp;CHAR(10)&amp;来館予定者名簿!F15&amp;CHAR(10)&amp;$J$6,"")</f>
        <v/>
      </c>
    </row>
    <row r="45" spans="1:7" ht="55.95" customHeight="1">
      <c r="A45" s="75">
        <f t="shared" si="1"/>
        <v>123</v>
      </c>
      <c r="B45" s="36" t="str">
        <f>IF(ISTEXT(C45),来館予定者名簿!$B$11,"")</f>
        <v/>
      </c>
      <c r="C45" s="41">
        <f>来館予定者名簿!G11</f>
        <v>0</v>
      </c>
      <c r="D45" s="24">
        <f>来館予定者名簿!G12</f>
        <v>0</v>
      </c>
      <c r="E45" s="31" t="s">
        <v>60</v>
      </c>
      <c r="F45" s="31" t="s">
        <v>60</v>
      </c>
      <c r="G45" s="37" t="str">
        <f>IF(ISTEXT(C45),$J$4&amp;CHAR(10)&amp;$I$5&amp;$J$5&amp;CHAR(10)&amp;来館予定者名簿!G13&amp;CHAR(10)&amp;来館予定者名簿!G15&amp;CHAR(10)&amp;$J$6,"")</f>
        <v/>
      </c>
    </row>
    <row r="46" spans="1:7" ht="55.95" customHeight="1">
      <c r="A46" s="75">
        <f t="shared" si="1"/>
        <v>124</v>
      </c>
      <c r="B46" s="36" t="str">
        <f>IF(ISTEXT(C46),来館予定者名簿!$B$11,"")</f>
        <v/>
      </c>
      <c r="C46" s="41">
        <f>来館予定者名簿!H11</f>
        <v>0</v>
      </c>
      <c r="D46" s="24">
        <f>来館予定者名簿!H12</f>
        <v>0</v>
      </c>
      <c r="E46" s="31" t="s">
        <v>60</v>
      </c>
      <c r="F46" s="31" t="s">
        <v>60</v>
      </c>
      <c r="G46" s="37" t="str">
        <f>IF(ISTEXT(C46),$J$4&amp;CHAR(10)&amp;$I$5&amp;$J$5&amp;CHAR(10)&amp;来館予定者名簿!H13&amp;CHAR(10)&amp;来館予定者名簿!H15&amp;CHAR(10)&amp;$J$6,"")</f>
        <v/>
      </c>
    </row>
    <row r="47" spans="1:7" ht="55.95" customHeight="1">
      <c r="A47" s="75">
        <f t="shared" si="1"/>
        <v>125</v>
      </c>
      <c r="B47" s="36" t="str">
        <f>IF(ISTEXT(C47),来館予定者名簿!$B$11,"")</f>
        <v/>
      </c>
      <c r="C47" s="41">
        <f>来館予定者名簿!I11</f>
        <v>0</v>
      </c>
      <c r="D47" s="24">
        <f>来館予定者名簿!I12</f>
        <v>0</v>
      </c>
      <c r="E47" s="31" t="s">
        <v>60</v>
      </c>
      <c r="F47" s="31" t="s">
        <v>60</v>
      </c>
      <c r="G47" s="37" t="str">
        <f>IF(ISTEXT(C47),$J$4&amp;CHAR(10)&amp;$I$5&amp;$J$5&amp;CHAR(10)&amp;来館予定者名簿!I13&amp;CHAR(10)&amp;来館予定者名簿!I15&amp;CHAR(10)&amp;$J$6,"")</f>
        <v/>
      </c>
    </row>
    <row r="48" spans="1:7" ht="55.95" customHeight="1">
      <c r="A48" s="75">
        <f t="shared" si="1"/>
        <v>126</v>
      </c>
      <c r="B48" s="36" t="str">
        <f>IF(ISTEXT(C48),来館予定者名簿!$B$11,"")</f>
        <v/>
      </c>
      <c r="C48" s="41">
        <f>来館予定者名簿!J11</f>
        <v>0</v>
      </c>
      <c r="D48" s="24">
        <f>来館予定者名簿!J12</f>
        <v>0</v>
      </c>
      <c r="E48" s="31" t="s">
        <v>60</v>
      </c>
      <c r="F48" s="31" t="s">
        <v>60</v>
      </c>
      <c r="G48" s="37" t="str">
        <f>IF(ISTEXT(C48),$J$4&amp;CHAR(10)&amp;$I$5&amp;$J$5&amp;CHAR(10)&amp;来館予定者名簿!J13&amp;CHAR(10)&amp;来館予定者名簿!J15&amp;CHAR(10)&amp;$J$6,"")</f>
        <v/>
      </c>
    </row>
    <row r="49" spans="1:7" ht="55.95" customHeight="1">
      <c r="A49" s="75">
        <f t="shared" si="1"/>
        <v>127</v>
      </c>
      <c r="B49" s="36" t="str">
        <f>IF(ISTEXT(C49),来館予定者名簿!$B$11,"")</f>
        <v/>
      </c>
      <c r="C49" s="41">
        <f>来館予定者名簿!K11</f>
        <v>0</v>
      </c>
      <c r="D49" s="24">
        <f>来館予定者名簿!K12</f>
        <v>0</v>
      </c>
      <c r="E49" s="31" t="s">
        <v>60</v>
      </c>
      <c r="F49" s="31" t="s">
        <v>60</v>
      </c>
      <c r="G49" s="37" t="str">
        <f>IF(ISTEXT(C49),$J$4&amp;CHAR(10)&amp;$I$5&amp;$J$5&amp;CHAR(10)&amp;来館予定者名簿!K13&amp;CHAR(10)&amp;来館予定者名簿!K15&amp;CHAR(10)&amp;$J$6,"")</f>
        <v/>
      </c>
    </row>
    <row r="50" spans="1:7" ht="55.95" customHeight="1">
      <c r="A50" s="75">
        <f t="shared" si="1"/>
        <v>128</v>
      </c>
      <c r="B50" s="36" t="str">
        <f>IF(ISTEXT(C50),来館予定者名簿!$B$11,"")</f>
        <v/>
      </c>
      <c r="C50" s="41">
        <f>来館予定者名簿!L11</f>
        <v>0</v>
      </c>
      <c r="D50" s="24">
        <f>来館予定者名簿!L12</f>
        <v>0</v>
      </c>
      <c r="E50" s="31" t="s">
        <v>60</v>
      </c>
      <c r="F50" s="31" t="s">
        <v>60</v>
      </c>
      <c r="G50" s="37" t="str">
        <f>IF(ISTEXT(C50),$J$4&amp;CHAR(10)&amp;$I$5&amp;$J$5&amp;CHAR(10)&amp;来館予定者名簿!L13&amp;CHAR(10)&amp;来館予定者名簿!L15&amp;CHAR(10)&amp;$J$6,"")</f>
        <v/>
      </c>
    </row>
    <row r="51" spans="1:7" ht="55.95" customHeight="1">
      <c r="A51" s="75">
        <f t="shared" si="1"/>
        <v>129</v>
      </c>
      <c r="B51" s="36" t="str">
        <f>IF(ISTEXT(C51),来館予定者名簿!$B$11,"")</f>
        <v/>
      </c>
      <c r="C51" s="41">
        <f>来館予定者名簿!M11</f>
        <v>0</v>
      </c>
      <c r="D51" s="24">
        <f>来館予定者名簿!M12</f>
        <v>0</v>
      </c>
      <c r="E51" s="31" t="s">
        <v>60</v>
      </c>
      <c r="F51" s="31" t="s">
        <v>60</v>
      </c>
      <c r="G51" s="37" t="str">
        <f>IF(ISTEXT(C51),$J$4&amp;CHAR(10)&amp;$I$5&amp;$J$5&amp;CHAR(10)&amp;来館予定者名簿!M13&amp;CHAR(10)&amp;来館予定者名簿!M15&amp;CHAR(10)&amp;$J$6,"")</f>
        <v/>
      </c>
    </row>
    <row r="55" spans="1:7">
      <c r="A55" s="77" t="s">
        <v>21</v>
      </c>
    </row>
    <row r="56" spans="1:7">
      <c r="B56" s="34" t="s">
        <v>61</v>
      </c>
      <c r="C56" s="40"/>
      <c r="D56" s="27"/>
      <c r="E56" s="27"/>
      <c r="F56" s="27"/>
      <c r="G56" s="27"/>
    </row>
    <row r="59" spans="1:7">
      <c r="A59" s="77" t="s">
        <v>30</v>
      </c>
    </row>
    <row r="60" spans="1:7">
      <c r="A60" s="77" t="s">
        <v>35</v>
      </c>
    </row>
    <row r="61" spans="1:7">
      <c r="A61" s="77" t="s">
        <v>40</v>
      </c>
    </row>
    <row r="62" spans="1:7">
      <c r="A62" s="77" t="s">
        <v>42</v>
      </c>
    </row>
    <row r="63" spans="1:7">
      <c r="A63" s="77" t="s">
        <v>43</v>
      </c>
    </row>
    <row r="64" spans="1:7">
      <c r="A64" s="77" t="s">
        <v>45</v>
      </c>
    </row>
    <row r="66" spans="1:7">
      <c r="G66" s="28" t="str">
        <f>$G$12</f>
        <v>令和    年   月  日</v>
      </c>
    </row>
    <row r="68" spans="1:7" ht="19.2">
      <c r="A68" s="78" t="s">
        <v>53</v>
      </c>
      <c r="B68" s="35" t="s">
        <v>54</v>
      </c>
      <c r="C68" s="30" t="s">
        <v>55</v>
      </c>
      <c r="D68" s="29" t="s">
        <v>56</v>
      </c>
      <c r="E68" s="30" t="s">
        <v>57</v>
      </c>
      <c r="F68" s="30" t="s">
        <v>58</v>
      </c>
      <c r="G68" s="30" t="s">
        <v>59</v>
      </c>
    </row>
    <row r="69" spans="1:7" ht="55.95" customHeight="1">
      <c r="A69" s="75">
        <f t="shared" ref="A69:A78" si="2">IF(A42="","",A42)</f>
        <v>120</v>
      </c>
      <c r="B69" s="36" t="str">
        <f>IF(ISTEXT(C69),来館予定者名簿!$B$17,"")</f>
        <v/>
      </c>
      <c r="C69" s="41">
        <f>来館予定者名簿!D17</f>
        <v>0</v>
      </c>
      <c r="D69" s="24">
        <f>来館予定者名簿!D18</f>
        <v>0</v>
      </c>
      <c r="E69" s="31" t="s">
        <v>60</v>
      </c>
      <c r="F69" s="31" t="s">
        <v>60</v>
      </c>
      <c r="G69" s="37" t="str">
        <f>IF(ISTEXT(C69),$J$4&amp;CHAR(10)&amp;$I$5&amp;$J$5&amp;CHAR(10)&amp;来館予定者名簿!D19&amp;CHAR(10)&amp;来館予定者名簿!D21&amp;CHAR(10)&amp;$J$6,"")</f>
        <v/>
      </c>
    </row>
    <row r="70" spans="1:7" ht="55.95" customHeight="1">
      <c r="A70" s="75">
        <f t="shared" si="2"/>
        <v>121</v>
      </c>
      <c r="B70" s="36" t="str">
        <f>IF(ISTEXT(C70),来館予定者名簿!$B$17,"")</f>
        <v/>
      </c>
      <c r="C70" s="41">
        <f>来館予定者名簿!E17</f>
        <v>0</v>
      </c>
      <c r="D70" s="24">
        <f>来館予定者名簿!E18</f>
        <v>0</v>
      </c>
      <c r="E70" s="31" t="s">
        <v>60</v>
      </c>
      <c r="F70" s="31" t="s">
        <v>60</v>
      </c>
      <c r="G70" s="37" t="str">
        <f>IF(ISTEXT(C70),$J$4&amp;CHAR(10)&amp;$I$5&amp;$J$5&amp;CHAR(10)&amp;来館予定者名簿!E19&amp;CHAR(10)&amp;来館予定者名簿!E21&amp;CHAR(10)&amp;$J$6,"")</f>
        <v/>
      </c>
    </row>
    <row r="71" spans="1:7" ht="55.95" customHeight="1">
      <c r="A71" s="75">
        <f t="shared" si="2"/>
        <v>122</v>
      </c>
      <c r="B71" s="36" t="str">
        <f>IF(ISTEXT(C71),来館予定者名簿!$B$17,"")</f>
        <v/>
      </c>
      <c r="C71" s="41">
        <f>来館予定者名簿!F17</f>
        <v>0</v>
      </c>
      <c r="D71" s="24">
        <f>来館予定者名簿!F18</f>
        <v>0</v>
      </c>
      <c r="E71" s="31" t="s">
        <v>60</v>
      </c>
      <c r="F71" s="31" t="s">
        <v>60</v>
      </c>
      <c r="G71" s="37" t="str">
        <f>IF(ISTEXT(C71),$J$4&amp;CHAR(10)&amp;$I$5&amp;$J$5&amp;CHAR(10)&amp;来館予定者名簿!F19&amp;CHAR(10)&amp;来館予定者名簿!F21&amp;CHAR(10)&amp;$J$6,"")</f>
        <v/>
      </c>
    </row>
    <row r="72" spans="1:7" ht="55.95" customHeight="1">
      <c r="A72" s="75">
        <f t="shared" si="2"/>
        <v>123</v>
      </c>
      <c r="B72" s="36" t="str">
        <f>IF(ISTEXT(C72),来館予定者名簿!$B$17,"")</f>
        <v/>
      </c>
      <c r="C72" s="41">
        <f>来館予定者名簿!G17</f>
        <v>0</v>
      </c>
      <c r="D72" s="24">
        <f>来館予定者名簿!G18</f>
        <v>0</v>
      </c>
      <c r="E72" s="31" t="s">
        <v>60</v>
      </c>
      <c r="F72" s="31" t="s">
        <v>60</v>
      </c>
      <c r="G72" s="37" t="str">
        <f>IF(ISTEXT(C72),$J$4&amp;CHAR(10)&amp;$I$5&amp;$J$5&amp;CHAR(10)&amp;来館予定者名簿!G19&amp;CHAR(10)&amp;来館予定者名簿!G21&amp;CHAR(10)&amp;$J$6,"")</f>
        <v/>
      </c>
    </row>
    <row r="73" spans="1:7" ht="55.95" customHeight="1">
      <c r="A73" s="75">
        <f t="shared" si="2"/>
        <v>124</v>
      </c>
      <c r="B73" s="36" t="str">
        <f>IF(ISTEXT(C73),来館予定者名簿!$B$17,"")</f>
        <v/>
      </c>
      <c r="C73" s="41">
        <f>来館予定者名簿!H17</f>
        <v>0</v>
      </c>
      <c r="D73" s="24">
        <f>来館予定者名簿!H18</f>
        <v>0</v>
      </c>
      <c r="E73" s="31" t="s">
        <v>60</v>
      </c>
      <c r="F73" s="31" t="s">
        <v>60</v>
      </c>
      <c r="G73" s="37" t="str">
        <f>IF(ISTEXT(C73),$J$4&amp;CHAR(10)&amp;$I$5&amp;$J$5&amp;CHAR(10)&amp;来館予定者名簿!H19&amp;CHAR(10)&amp;来館予定者名簿!H21&amp;CHAR(10)&amp;$J$6,"")</f>
        <v/>
      </c>
    </row>
    <row r="74" spans="1:7" ht="55.95" customHeight="1">
      <c r="A74" s="75">
        <f t="shared" si="2"/>
        <v>125</v>
      </c>
      <c r="B74" s="36" t="str">
        <f>IF(ISTEXT(C74),来館予定者名簿!$B$17,"")</f>
        <v/>
      </c>
      <c r="C74" s="41">
        <f>来館予定者名簿!I17</f>
        <v>0</v>
      </c>
      <c r="D74" s="24">
        <f>来館予定者名簿!I18</f>
        <v>0</v>
      </c>
      <c r="E74" s="31" t="s">
        <v>60</v>
      </c>
      <c r="F74" s="31" t="s">
        <v>60</v>
      </c>
      <c r="G74" s="37" t="str">
        <f>IF(ISTEXT(C74),$J$4&amp;CHAR(10)&amp;$I$5&amp;$J$5&amp;CHAR(10)&amp;来館予定者名簿!I19&amp;CHAR(10)&amp;来館予定者名簿!I21&amp;CHAR(10)&amp;$J$6,"")</f>
        <v/>
      </c>
    </row>
    <row r="75" spans="1:7" ht="55.95" customHeight="1">
      <c r="A75" s="75">
        <f t="shared" si="2"/>
        <v>126</v>
      </c>
      <c r="B75" s="36" t="str">
        <f>IF(ISTEXT(C75),来館予定者名簿!$B$17,"")</f>
        <v/>
      </c>
      <c r="C75" s="41">
        <f>来館予定者名簿!J17</f>
        <v>0</v>
      </c>
      <c r="D75" s="24">
        <f>来館予定者名簿!J18</f>
        <v>0</v>
      </c>
      <c r="E75" s="31" t="s">
        <v>60</v>
      </c>
      <c r="F75" s="31" t="s">
        <v>60</v>
      </c>
      <c r="G75" s="37" t="str">
        <f>IF(ISTEXT(C75),$J$4&amp;CHAR(10)&amp;$I$5&amp;$J$5&amp;CHAR(10)&amp;来館予定者名簿!J19&amp;CHAR(10)&amp;来館予定者名簿!J21&amp;CHAR(10)&amp;$J$6,"")</f>
        <v/>
      </c>
    </row>
    <row r="76" spans="1:7" ht="55.95" customHeight="1">
      <c r="A76" s="75">
        <f t="shared" si="2"/>
        <v>127</v>
      </c>
      <c r="B76" s="36" t="str">
        <f>IF(ISTEXT(C76),来館予定者名簿!$B$17,"")</f>
        <v/>
      </c>
      <c r="C76" s="41">
        <f>来館予定者名簿!K17</f>
        <v>0</v>
      </c>
      <c r="D76" s="24">
        <f>来館予定者名簿!K18</f>
        <v>0</v>
      </c>
      <c r="E76" s="31" t="s">
        <v>60</v>
      </c>
      <c r="F76" s="31" t="s">
        <v>60</v>
      </c>
      <c r="G76" s="37" t="str">
        <f>IF(ISTEXT(C76),$J$4&amp;CHAR(10)&amp;$I$5&amp;$J$5&amp;CHAR(10)&amp;来館予定者名簿!K19&amp;CHAR(10)&amp;来館予定者名簿!K21&amp;CHAR(10)&amp;$J$6,"")</f>
        <v/>
      </c>
    </row>
    <row r="77" spans="1:7" ht="55.2" customHeight="1">
      <c r="A77" s="75">
        <f t="shared" si="2"/>
        <v>128</v>
      </c>
      <c r="B77" s="36" t="str">
        <f>IF(ISTEXT(C77),来館予定者名簿!$B$17,"")</f>
        <v/>
      </c>
      <c r="C77" s="41">
        <f>来館予定者名簿!L17</f>
        <v>0</v>
      </c>
      <c r="D77" s="24">
        <f>来館予定者名簿!L18</f>
        <v>0</v>
      </c>
      <c r="E77" s="31" t="s">
        <v>60</v>
      </c>
      <c r="F77" s="31" t="s">
        <v>60</v>
      </c>
      <c r="G77" s="37" t="str">
        <f>IF(ISTEXT(C77),$J$4&amp;CHAR(10)&amp;$I$5&amp;$J$5&amp;CHAR(10)&amp;来館予定者名簿!L19&amp;CHAR(10)&amp;来館予定者名簿!L21&amp;CHAR(10)&amp;$J$6,"")</f>
        <v/>
      </c>
    </row>
    <row r="78" spans="1:7" ht="55.95" customHeight="1">
      <c r="A78" s="75">
        <f t="shared" si="2"/>
        <v>129</v>
      </c>
      <c r="B78" s="36" t="str">
        <f>IF(ISTEXT(C78),来館予定者名簿!$B$17,"")</f>
        <v/>
      </c>
      <c r="C78" s="41">
        <f>来館予定者名簿!M17</f>
        <v>0</v>
      </c>
      <c r="D78" s="24">
        <f>来館予定者名簿!M18</f>
        <v>0</v>
      </c>
      <c r="E78" s="31" t="s">
        <v>60</v>
      </c>
      <c r="F78" s="31" t="s">
        <v>60</v>
      </c>
      <c r="G78" s="37" t="str">
        <f>IF(ISTEXT(C78),$J$4&amp;CHAR(10)&amp;$I$5&amp;$J$5&amp;CHAR(10)&amp;来館予定者名簿!M19&amp;CHAR(10)&amp;来館予定者名簿!M21&amp;CHAR(10)&amp;$J$6,"")</f>
        <v/>
      </c>
    </row>
    <row r="82" spans="1:7">
      <c r="A82" s="77" t="s">
        <v>21</v>
      </c>
    </row>
    <row r="83" spans="1:7">
      <c r="B83" s="34" t="s">
        <v>61</v>
      </c>
      <c r="C83" s="40"/>
      <c r="D83" s="27"/>
      <c r="E83" s="27"/>
      <c r="F83" s="27"/>
      <c r="G83" s="27"/>
    </row>
    <row r="86" spans="1:7">
      <c r="A86" s="77" t="s">
        <v>30</v>
      </c>
    </row>
    <row r="87" spans="1:7">
      <c r="A87" s="77" t="s">
        <v>35</v>
      </c>
    </row>
    <row r="88" spans="1:7">
      <c r="A88" s="77" t="s">
        <v>40</v>
      </c>
    </row>
    <row r="89" spans="1:7">
      <c r="A89" s="77" t="s">
        <v>42</v>
      </c>
    </row>
    <row r="90" spans="1:7">
      <c r="A90" s="77" t="s">
        <v>43</v>
      </c>
    </row>
    <row r="91" spans="1:7">
      <c r="A91" s="77" t="s">
        <v>45</v>
      </c>
    </row>
    <row r="93" spans="1:7">
      <c r="G93" s="28" t="str">
        <f>$G$12</f>
        <v>令和    年   月  日</v>
      </c>
    </row>
    <row r="95" spans="1:7" ht="19.2">
      <c r="A95" s="78" t="s">
        <v>53</v>
      </c>
      <c r="B95" s="35" t="s">
        <v>54</v>
      </c>
      <c r="C95" s="30" t="s">
        <v>55</v>
      </c>
      <c r="D95" s="29" t="s">
        <v>56</v>
      </c>
      <c r="E95" s="30" t="s">
        <v>57</v>
      </c>
      <c r="F95" s="30" t="s">
        <v>58</v>
      </c>
      <c r="G95" s="30" t="s">
        <v>59</v>
      </c>
    </row>
    <row r="96" spans="1:7" ht="55.95" customHeight="1">
      <c r="A96" s="75">
        <f t="shared" ref="A96:A105" si="3">IF(A69="","",A69)</f>
        <v>120</v>
      </c>
      <c r="B96" s="36" t="str">
        <f>IF(ISTEXT(C96),来館予定者名簿!$B$23,"")</f>
        <v/>
      </c>
      <c r="C96" s="41">
        <f>来館予定者名簿!D23</f>
        <v>0</v>
      </c>
      <c r="D96" s="24">
        <f>来館予定者名簿!D24</f>
        <v>0</v>
      </c>
      <c r="E96" s="31" t="s">
        <v>60</v>
      </c>
      <c r="F96" s="31" t="s">
        <v>60</v>
      </c>
      <c r="G96" s="37" t="str">
        <f>IF(ISTEXT(C96),$J$4&amp;CHAR(10)&amp;$I$5&amp;$J$5&amp;CHAR(10)&amp;来館予定者名簿!D25&amp;CHAR(10)&amp;来館予定者名簿!D27&amp;CHAR(10)&amp;$J$6,"")</f>
        <v/>
      </c>
    </row>
    <row r="97" spans="1:7" ht="55.95" customHeight="1">
      <c r="A97" s="75">
        <f t="shared" si="3"/>
        <v>121</v>
      </c>
      <c r="B97" s="36" t="str">
        <f>IF(ISTEXT(C97),来館予定者名簿!$B$23,"")</f>
        <v/>
      </c>
      <c r="C97" s="41">
        <f>来館予定者名簿!E23</f>
        <v>0</v>
      </c>
      <c r="D97" s="24">
        <f>来館予定者名簿!E24</f>
        <v>0</v>
      </c>
      <c r="E97" s="31" t="s">
        <v>60</v>
      </c>
      <c r="F97" s="31" t="s">
        <v>60</v>
      </c>
      <c r="G97" s="37" t="str">
        <f>IF(ISTEXT(C97),$J$4&amp;CHAR(10)&amp;$I$5&amp;$J$5&amp;CHAR(10)&amp;来館予定者名簿!E25&amp;CHAR(10)&amp;来館予定者名簿!E27&amp;CHAR(10)&amp;$J$6,"")</f>
        <v/>
      </c>
    </row>
    <row r="98" spans="1:7" ht="55.95" customHeight="1">
      <c r="A98" s="75">
        <f t="shared" si="3"/>
        <v>122</v>
      </c>
      <c r="B98" s="36" t="str">
        <f>IF(ISTEXT(C98),来館予定者名簿!$B$23,"")</f>
        <v/>
      </c>
      <c r="C98" s="41">
        <f>来館予定者名簿!F23</f>
        <v>0</v>
      </c>
      <c r="D98" s="24">
        <f>来館予定者名簿!F24</f>
        <v>0</v>
      </c>
      <c r="E98" s="31" t="s">
        <v>60</v>
      </c>
      <c r="F98" s="31" t="s">
        <v>60</v>
      </c>
      <c r="G98" s="37" t="str">
        <f>IF(ISTEXT(C98),$J$4&amp;CHAR(10)&amp;$I$5&amp;$J$5&amp;CHAR(10)&amp;来館予定者名簿!F25&amp;CHAR(10)&amp;来館予定者名簿!F27&amp;CHAR(10)&amp;$J$6,"")</f>
        <v/>
      </c>
    </row>
    <row r="99" spans="1:7" ht="55.95" customHeight="1">
      <c r="A99" s="75">
        <f t="shared" si="3"/>
        <v>123</v>
      </c>
      <c r="B99" s="36" t="str">
        <f>IF(ISTEXT(C99),来館予定者名簿!$B$23,"")</f>
        <v/>
      </c>
      <c r="C99" s="41">
        <f>来館予定者名簿!G23</f>
        <v>0</v>
      </c>
      <c r="D99" s="24">
        <f>来館予定者名簿!G24</f>
        <v>0</v>
      </c>
      <c r="E99" s="31" t="s">
        <v>60</v>
      </c>
      <c r="F99" s="31" t="s">
        <v>60</v>
      </c>
      <c r="G99" s="37" t="str">
        <f>IF(ISTEXT(C99),$J$4&amp;CHAR(10)&amp;$I$5&amp;$J$5&amp;CHAR(10)&amp;来館予定者名簿!G25&amp;CHAR(10)&amp;来館予定者名簿!G27&amp;CHAR(10)&amp;$J$6,"")</f>
        <v/>
      </c>
    </row>
    <row r="100" spans="1:7" ht="55.95" customHeight="1">
      <c r="A100" s="75">
        <f t="shared" si="3"/>
        <v>124</v>
      </c>
      <c r="B100" s="36" t="str">
        <f>IF(ISTEXT(C100),来館予定者名簿!$B$23,"")</f>
        <v/>
      </c>
      <c r="C100" s="41">
        <f>来館予定者名簿!H23</f>
        <v>0</v>
      </c>
      <c r="D100" s="24">
        <f>来館予定者名簿!H24</f>
        <v>0</v>
      </c>
      <c r="E100" s="31" t="s">
        <v>60</v>
      </c>
      <c r="F100" s="31" t="s">
        <v>60</v>
      </c>
      <c r="G100" s="37" t="str">
        <f>IF(ISTEXT(C100),$J$4&amp;CHAR(10)&amp;$I$5&amp;$J$5&amp;CHAR(10)&amp;来館予定者名簿!H25&amp;CHAR(10)&amp;来館予定者名簿!H27&amp;CHAR(10)&amp;$J$6,"")</f>
        <v/>
      </c>
    </row>
    <row r="101" spans="1:7" ht="55.95" customHeight="1">
      <c r="A101" s="75">
        <f t="shared" si="3"/>
        <v>125</v>
      </c>
      <c r="B101" s="36" t="str">
        <f>IF(ISTEXT(C101),来館予定者名簿!$B$23,"")</f>
        <v/>
      </c>
      <c r="C101" s="41">
        <f>来館予定者名簿!I23</f>
        <v>0</v>
      </c>
      <c r="D101" s="24">
        <f>来館予定者名簿!I24</f>
        <v>0</v>
      </c>
      <c r="E101" s="31" t="s">
        <v>60</v>
      </c>
      <c r="F101" s="31" t="s">
        <v>60</v>
      </c>
      <c r="G101" s="37" t="str">
        <f>IF(ISTEXT(C101),$J$4&amp;CHAR(10)&amp;$I$5&amp;$J$5&amp;CHAR(10)&amp;来館予定者名簿!I25&amp;CHAR(10)&amp;来館予定者名簿!I27&amp;CHAR(10)&amp;$J$6,"")</f>
        <v/>
      </c>
    </row>
    <row r="102" spans="1:7" ht="55.95" customHeight="1">
      <c r="A102" s="75">
        <f t="shared" si="3"/>
        <v>126</v>
      </c>
      <c r="B102" s="36" t="str">
        <f>IF(ISTEXT(C102),来館予定者名簿!$B$23,"")</f>
        <v/>
      </c>
      <c r="C102" s="41">
        <f>来館予定者名簿!J23</f>
        <v>0</v>
      </c>
      <c r="D102" s="24">
        <f>来館予定者名簿!J24</f>
        <v>0</v>
      </c>
      <c r="E102" s="31" t="s">
        <v>60</v>
      </c>
      <c r="F102" s="31" t="s">
        <v>60</v>
      </c>
      <c r="G102" s="37" t="str">
        <f>IF(ISTEXT(C102),$J$4&amp;CHAR(10)&amp;$I$5&amp;$J$5&amp;CHAR(10)&amp;来館予定者名簿!J25&amp;CHAR(10)&amp;来館予定者名簿!J27&amp;CHAR(10)&amp;$J$6,"")</f>
        <v/>
      </c>
    </row>
    <row r="103" spans="1:7" ht="55.95" customHeight="1">
      <c r="A103" s="75">
        <f t="shared" si="3"/>
        <v>127</v>
      </c>
      <c r="B103" s="36" t="str">
        <f>IF(ISTEXT(C103),来館予定者名簿!$B$23,"")</f>
        <v/>
      </c>
      <c r="C103" s="41">
        <f>来館予定者名簿!K23</f>
        <v>0</v>
      </c>
      <c r="D103" s="24">
        <f>来館予定者名簿!K24</f>
        <v>0</v>
      </c>
      <c r="E103" s="31" t="s">
        <v>60</v>
      </c>
      <c r="F103" s="31" t="s">
        <v>60</v>
      </c>
      <c r="G103" s="37" t="str">
        <f>IF(ISTEXT(C103),$J$4&amp;CHAR(10)&amp;$I$5&amp;$J$5&amp;CHAR(10)&amp;来館予定者名簿!K25&amp;CHAR(10)&amp;来館予定者名簿!K27&amp;CHAR(10)&amp;$J$6,"")</f>
        <v/>
      </c>
    </row>
    <row r="104" spans="1:7" ht="55.95" customHeight="1">
      <c r="A104" s="75">
        <f t="shared" si="3"/>
        <v>128</v>
      </c>
      <c r="B104" s="36" t="str">
        <f>IF(ISTEXT(C104),来館予定者名簿!$B$23,"")</f>
        <v/>
      </c>
      <c r="C104" s="41">
        <f>来館予定者名簿!L23</f>
        <v>0</v>
      </c>
      <c r="D104" s="24">
        <f>来館予定者名簿!L24</f>
        <v>0</v>
      </c>
      <c r="E104" s="31" t="s">
        <v>60</v>
      </c>
      <c r="F104" s="31" t="s">
        <v>60</v>
      </c>
      <c r="G104" s="37" t="str">
        <f>IF(ISTEXT(C104),$J$4&amp;CHAR(10)&amp;$I$5&amp;$J$5&amp;CHAR(10)&amp;来館予定者名簿!L25&amp;CHAR(10)&amp;来館予定者名簿!L27&amp;CHAR(10)&amp;$J$6,"")</f>
        <v/>
      </c>
    </row>
    <row r="105" spans="1:7" ht="55.95" customHeight="1">
      <c r="A105" s="75">
        <f t="shared" si="3"/>
        <v>129</v>
      </c>
      <c r="B105" s="36" t="str">
        <f>IF(ISTEXT(C105),来館予定者名簿!$B$23,"")</f>
        <v/>
      </c>
      <c r="C105" s="41">
        <f>来館予定者名簿!M23</f>
        <v>0</v>
      </c>
      <c r="D105" s="24">
        <f>来館予定者名簿!M24</f>
        <v>0</v>
      </c>
      <c r="E105" s="31" t="s">
        <v>60</v>
      </c>
      <c r="F105" s="31" t="s">
        <v>60</v>
      </c>
      <c r="G105" s="37" t="str">
        <f>IF(ISTEXT(C105),$J$4&amp;CHAR(10)&amp;$I$5&amp;$J$5&amp;CHAR(10)&amp;来館予定者名簿!M25&amp;CHAR(10)&amp;来館予定者名簿!M27&amp;CHAR(10)&amp;$J$6,"")</f>
        <v/>
      </c>
    </row>
    <row r="109" spans="1:7">
      <c r="A109" s="77" t="s">
        <v>21</v>
      </c>
    </row>
    <row r="110" spans="1:7">
      <c r="B110" s="34" t="s">
        <v>61</v>
      </c>
      <c r="C110" s="40"/>
      <c r="D110" s="27"/>
      <c r="E110" s="27"/>
      <c r="F110" s="27"/>
      <c r="G110" s="27"/>
    </row>
    <row r="113" spans="1:7">
      <c r="A113" s="77" t="s">
        <v>30</v>
      </c>
    </row>
    <row r="114" spans="1:7">
      <c r="A114" s="77" t="s">
        <v>35</v>
      </c>
    </row>
    <row r="115" spans="1:7">
      <c r="A115" s="77" t="s">
        <v>40</v>
      </c>
    </row>
    <row r="116" spans="1:7">
      <c r="A116" s="77" t="s">
        <v>42</v>
      </c>
    </row>
    <row r="117" spans="1:7">
      <c r="A117" s="77" t="s">
        <v>43</v>
      </c>
    </row>
    <row r="118" spans="1:7">
      <c r="A118" s="77" t="s">
        <v>45</v>
      </c>
    </row>
    <row r="120" spans="1:7">
      <c r="G120" s="28" t="str">
        <f>$G$12</f>
        <v>令和    年   月  日</v>
      </c>
    </row>
    <row r="122" spans="1:7" ht="19.2">
      <c r="A122" s="78" t="s">
        <v>53</v>
      </c>
      <c r="B122" s="35" t="s">
        <v>54</v>
      </c>
      <c r="C122" s="30" t="s">
        <v>55</v>
      </c>
      <c r="D122" s="29" t="s">
        <v>56</v>
      </c>
      <c r="E122" s="30" t="s">
        <v>57</v>
      </c>
      <c r="F122" s="30" t="s">
        <v>58</v>
      </c>
      <c r="G122" s="30" t="s">
        <v>59</v>
      </c>
    </row>
    <row r="123" spans="1:7" ht="55.95" customHeight="1">
      <c r="A123" s="75">
        <f t="shared" ref="A123:A132" si="4">IF(A96="","",A96)</f>
        <v>120</v>
      </c>
      <c r="B123" s="36" t="str">
        <f>IF(ISTEXT(C123),来館予定者名簿!$B$29,"")</f>
        <v/>
      </c>
      <c r="C123" s="41">
        <f>来館予定者名簿!D29</f>
        <v>0</v>
      </c>
      <c r="D123" s="24">
        <f>来館予定者名簿!D30</f>
        <v>0</v>
      </c>
      <c r="E123" s="31" t="s">
        <v>60</v>
      </c>
      <c r="F123" s="31" t="s">
        <v>60</v>
      </c>
      <c r="G123" s="37" t="str">
        <f>IF(ISTEXT(C123),$J$4&amp;CHAR(10)&amp;$I$5&amp;$J$5&amp;CHAR(10)&amp;来館予定者名簿!D31&amp;CHAR(10)&amp;来館予定者名簿!M33&amp;CHAR(10)&amp;$J$6,"")</f>
        <v/>
      </c>
    </row>
    <row r="124" spans="1:7" ht="55.95" customHeight="1">
      <c r="A124" s="75">
        <f t="shared" si="4"/>
        <v>121</v>
      </c>
      <c r="B124" s="36" t="str">
        <f>IF(ISTEXT(C124),来館予定者名簿!$B$29,"")</f>
        <v/>
      </c>
      <c r="C124" s="41">
        <f>来館予定者名簿!E29</f>
        <v>0</v>
      </c>
      <c r="D124" s="24">
        <f>来館予定者名簿!E30</f>
        <v>0</v>
      </c>
      <c r="E124" s="31" t="s">
        <v>60</v>
      </c>
      <c r="F124" s="31" t="s">
        <v>60</v>
      </c>
      <c r="G124" s="37" t="str">
        <f>IF(ISTEXT(C124),$J$4&amp;CHAR(10)&amp;$I$5&amp;$J$5&amp;CHAR(10)&amp;来館予定者名簿!E31&amp;CHAR(10)&amp;来館予定者名簿!N33&amp;CHAR(10)&amp;$J$6,"")</f>
        <v/>
      </c>
    </row>
    <row r="125" spans="1:7" ht="55.95" customHeight="1">
      <c r="A125" s="75">
        <f t="shared" si="4"/>
        <v>122</v>
      </c>
      <c r="B125" s="36" t="str">
        <f>IF(ISTEXT(C125),来館予定者名簿!$B$29,"")</f>
        <v/>
      </c>
      <c r="C125" s="41">
        <f>来館予定者名簿!F29</f>
        <v>0</v>
      </c>
      <c r="D125" s="24">
        <f>来館予定者名簿!F30</f>
        <v>0</v>
      </c>
      <c r="E125" s="31" t="s">
        <v>60</v>
      </c>
      <c r="F125" s="31" t="s">
        <v>60</v>
      </c>
      <c r="G125" s="37" t="str">
        <f>IF(ISTEXT(C125),$J$4&amp;CHAR(10)&amp;$I$5&amp;$J$5&amp;CHAR(10)&amp;来館予定者名簿!F31&amp;CHAR(10)&amp;来館予定者名簿!#REF!&amp;CHAR(10)&amp;$J$6,"")</f>
        <v/>
      </c>
    </row>
    <row r="126" spans="1:7" ht="55.95" customHeight="1">
      <c r="A126" s="75">
        <f t="shared" si="4"/>
        <v>123</v>
      </c>
      <c r="B126" s="36" t="str">
        <f>IF(ISTEXT(C126),来館予定者名簿!$B$29,"")</f>
        <v/>
      </c>
      <c r="C126" s="41">
        <f>来館予定者名簿!G29</f>
        <v>0</v>
      </c>
      <c r="D126" s="24">
        <f>来館予定者名簿!G30</f>
        <v>0</v>
      </c>
      <c r="E126" s="31" t="s">
        <v>60</v>
      </c>
      <c r="F126" s="31" t="s">
        <v>60</v>
      </c>
      <c r="G126" s="37" t="str">
        <f>IF(ISTEXT(C126),$J$4&amp;CHAR(10)&amp;$I$5&amp;$J$5&amp;CHAR(10)&amp;来館予定者名簿!G31&amp;CHAR(10)&amp;来館予定者名簿!O33&amp;CHAR(10)&amp;$J$6,"")</f>
        <v/>
      </c>
    </row>
    <row r="127" spans="1:7" ht="55.95" customHeight="1">
      <c r="A127" s="75">
        <f t="shared" si="4"/>
        <v>124</v>
      </c>
      <c r="B127" s="36" t="str">
        <f>IF(ISTEXT(C127),来館予定者名簿!$B$29,"")</f>
        <v/>
      </c>
      <c r="C127" s="41">
        <f>来館予定者名簿!H29</f>
        <v>0</v>
      </c>
      <c r="D127" s="24">
        <f>来館予定者名簿!H30</f>
        <v>0</v>
      </c>
      <c r="E127" s="31" t="s">
        <v>60</v>
      </c>
      <c r="F127" s="31" t="s">
        <v>60</v>
      </c>
      <c r="G127" s="37" t="str">
        <f>IF(ISTEXT(C127),$J$4&amp;CHAR(10)&amp;$I$5&amp;$J$5&amp;CHAR(10)&amp;来館予定者名簿!H31&amp;CHAR(10)&amp;来館予定者名簿!P33&amp;CHAR(10)&amp;$J$6,"")</f>
        <v/>
      </c>
    </row>
    <row r="128" spans="1:7" ht="55.95" customHeight="1">
      <c r="A128" s="75">
        <f t="shared" si="4"/>
        <v>125</v>
      </c>
      <c r="B128" s="36" t="str">
        <f>IF(ISTEXT(C128),来館予定者名簿!$B$29,"")</f>
        <v/>
      </c>
      <c r="C128" s="41">
        <f>来館予定者名簿!I29</f>
        <v>0</v>
      </c>
      <c r="D128" s="24">
        <f>来館予定者名簿!I30</f>
        <v>0</v>
      </c>
      <c r="E128" s="31" t="s">
        <v>60</v>
      </c>
      <c r="F128" s="31" t="s">
        <v>60</v>
      </c>
      <c r="G128" s="37" t="str">
        <f>IF(ISTEXT(C128),$J$4&amp;CHAR(10)&amp;$I$5&amp;$J$5&amp;CHAR(10)&amp;来館予定者名簿!I31&amp;CHAR(10)&amp;来館予定者名簿!Q33&amp;CHAR(10)&amp;$J$6,"")</f>
        <v/>
      </c>
    </row>
    <row r="129" spans="1:7" ht="55.95" customHeight="1">
      <c r="A129" s="75">
        <f t="shared" si="4"/>
        <v>126</v>
      </c>
      <c r="B129" s="36" t="str">
        <f>IF(ISTEXT(C129),来館予定者名簿!$B$29,"")</f>
        <v/>
      </c>
      <c r="C129" s="41">
        <f>来館予定者名簿!J29</f>
        <v>0</v>
      </c>
      <c r="D129" s="24">
        <f>来館予定者名簿!J30</f>
        <v>0</v>
      </c>
      <c r="E129" s="31" t="s">
        <v>60</v>
      </c>
      <c r="F129" s="31" t="s">
        <v>60</v>
      </c>
      <c r="G129" s="37" t="str">
        <f>IF(ISTEXT(C129),$J$4&amp;CHAR(10)&amp;$I$5&amp;$J$5&amp;CHAR(10)&amp;来館予定者名簿!J31&amp;CHAR(10)&amp;来館予定者名簿!R33&amp;CHAR(10)&amp;$J$6,"")</f>
        <v/>
      </c>
    </row>
    <row r="130" spans="1:7" ht="55.95" customHeight="1">
      <c r="A130" s="75">
        <f t="shared" si="4"/>
        <v>127</v>
      </c>
      <c r="B130" s="36" t="str">
        <f>IF(ISTEXT(C130),来館予定者名簿!$B$29,"")</f>
        <v/>
      </c>
      <c r="C130" s="41">
        <f>来館予定者名簿!K29</f>
        <v>0</v>
      </c>
      <c r="D130" s="24">
        <f>来館予定者名簿!K30</f>
        <v>0</v>
      </c>
      <c r="E130" s="31" t="s">
        <v>60</v>
      </c>
      <c r="F130" s="31" t="s">
        <v>60</v>
      </c>
      <c r="G130" s="37" t="str">
        <f>IF(ISTEXT(C130),$J$4&amp;CHAR(10)&amp;$I$5&amp;$J$5&amp;CHAR(10)&amp;来館予定者名簿!K31&amp;CHAR(10)&amp;来館予定者名簿!S33&amp;CHAR(10)&amp;$J$6,"")</f>
        <v/>
      </c>
    </row>
    <row r="131" spans="1:7" ht="55.95" customHeight="1">
      <c r="A131" s="75">
        <f t="shared" si="4"/>
        <v>128</v>
      </c>
      <c r="B131" s="36" t="str">
        <f>IF(ISTEXT(C131),来館予定者名簿!$B$29,"")</f>
        <v/>
      </c>
      <c r="C131" s="41">
        <f>来館予定者名簿!L29</f>
        <v>0</v>
      </c>
      <c r="D131" s="24">
        <f>来館予定者名簿!L30</f>
        <v>0</v>
      </c>
      <c r="E131" s="31" t="s">
        <v>60</v>
      </c>
      <c r="F131" s="31" t="s">
        <v>60</v>
      </c>
      <c r="G131" s="37" t="str">
        <f>IF(ISTEXT(C131),$J$4&amp;CHAR(10)&amp;$I$5&amp;$J$5&amp;CHAR(10)&amp;来館予定者名簿!L31&amp;CHAR(10)&amp;来館予定者名簿!T33&amp;CHAR(10)&amp;$J$6,"")</f>
        <v/>
      </c>
    </row>
    <row r="132" spans="1:7" ht="55.95" customHeight="1">
      <c r="A132" s="75">
        <f t="shared" si="4"/>
        <v>129</v>
      </c>
      <c r="B132" s="36" t="str">
        <f>IF(ISTEXT(C132),来館予定者名簿!$B$29,"")</f>
        <v/>
      </c>
      <c r="C132" s="41">
        <f>来館予定者名簿!M29</f>
        <v>0</v>
      </c>
      <c r="D132" s="24">
        <f>来館予定者名簿!M30</f>
        <v>0</v>
      </c>
      <c r="E132" s="31" t="s">
        <v>60</v>
      </c>
      <c r="F132" s="31" t="s">
        <v>60</v>
      </c>
      <c r="G132" s="37" t="str">
        <f>IF(ISTEXT(C132),$J$4&amp;CHAR(10)&amp;$I$5&amp;$J$5&amp;CHAR(10)&amp;来館予定者名簿!M31&amp;CHAR(10)&amp;来館予定者名簿!U33&amp;CHAR(10)&amp;$J$6,"")</f>
        <v/>
      </c>
    </row>
    <row r="136" spans="1:7">
      <c r="A136" s="77" t="s">
        <v>21</v>
      </c>
    </row>
    <row r="137" spans="1:7">
      <c r="B137" s="34" t="s">
        <v>61</v>
      </c>
      <c r="C137" s="40"/>
      <c r="D137" s="27"/>
      <c r="E137" s="27"/>
      <c r="F137" s="27"/>
      <c r="G137" s="27"/>
    </row>
    <row r="140" spans="1:7">
      <c r="A140" s="77" t="s">
        <v>30</v>
      </c>
    </row>
    <row r="141" spans="1:7">
      <c r="A141" s="77" t="s">
        <v>35</v>
      </c>
    </row>
    <row r="142" spans="1:7">
      <c r="A142" s="77" t="s">
        <v>40</v>
      </c>
    </row>
    <row r="143" spans="1:7">
      <c r="A143" s="77" t="s">
        <v>42</v>
      </c>
    </row>
    <row r="144" spans="1:7">
      <c r="A144" s="77" t="s">
        <v>43</v>
      </c>
    </row>
    <row r="145" spans="1:7">
      <c r="A145" s="77" t="s">
        <v>45</v>
      </c>
    </row>
    <row r="147" spans="1:7">
      <c r="G147" s="28" t="str">
        <f>$G$12</f>
        <v>令和    年   月  日</v>
      </c>
    </row>
    <row r="149" spans="1:7" ht="19.2">
      <c r="A149" s="78" t="s">
        <v>53</v>
      </c>
      <c r="B149" s="35" t="s">
        <v>54</v>
      </c>
      <c r="C149" s="30" t="s">
        <v>55</v>
      </c>
      <c r="D149" s="29" t="s">
        <v>56</v>
      </c>
      <c r="E149" s="30" t="s">
        <v>57</v>
      </c>
      <c r="F149" s="30" t="s">
        <v>58</v>
      </c>
      <c r="G149" s="30" t="s">
        <v>59</v>
      </c>
    </row>
    <row r="150" spans="1:7" ht="55.95" customHeight="1">
      <c r="A150" s="75">
        <f t="shared" ref="A150:A159" si="5">IF(A123="","",A123)</f>
        <v>120</v>
      </c>
      <c r="B150" s="36" t="str">
        <f>IF(ISTEXT(C150),来館予定者名簿!$B$35,"")</f>
        <v/>
      </c>
      <c r="C150" s="41">
        <f>来館予定者名簿!D35</f>
        <v>0</v>
      </c>
      <c r="D150" s="24">
        <f>来館予定者名簿!D36</f>
        <v>0</v>
      </c>
      <c r="E150" s="31" t="s">
        <v>60</v>
      </c>
      <c r="F150" s="31" t="s">
        <v>60</v>
      </c>
      <c r="G150" s="37" t="str">
        <f>IF(ISTEXT(C150),$J$4&amp;CHAR(10)&amp;$I$5&amp;$J$5&amp;CHAR(10)&amp;来館予定者名簿!D37&amp;CHAR(10)&amp;来館予定者名簿!M60&amp;CHAR(10)&amp;$J$6,"")</f>
        <v/>
      </c>
    </row>
    <row r="151" spans="1:7" ht="55.2" customHeight="1">
      <c r="A151" s="75">
        <f t="shared" si="5"/>
        <v>121</v>
      </c>
      <c r="B151" s="36" t="str">
        <f>IF(ISTEXT(C151),来館予定者名簿!$B$35,"")</f>
        <v/>
      </c>
      <c r="C151" s="41">
        <f>来館予定者名簿!E35</f>
        <v>0</v>
      </c>
      <c r="D151" s="24">
        <f>来館予定者名簿!E36</f>
        <v>0</v>
      </c>
      <c r="E151" s="31" t="s">
        <v>60</v>
      </c>
      <c r="F151" s="31" t="s">
        <v>60</v>
      </c>
      <c r="G151" s="37" t="str">
        <f>IF(ISTEXT(C151),$J$4&amp;CHAR(10)&amp;$I$5&amp;$J$5&amp;CHAR(10)&amp;来館予定者名簿!E37&amp;CHAR(10)&amp;来館予定者名簿!N60&amp;CHAR(10)&amp;$J$6,"")</f>
        <v/>
      </c>
    </row>
    <row r="152" spans="1:7" ht="55.2" customHeight="1">
      <c r="A152" s="75">
        <f t="shared" si="5"/>
        <v>122</v>
      </c>
      <c r="B152" s="36" t="str">
        <f>IF(ISTEXT(C152),来館予定者名簿!$B$35,"")</f>
        <v/>
      </c>
      <c r="C152" s="41">
        <f>来館予定者名簿!F35</f>
        <v>0</v>
      </c>
      <c r="D152" s="24">
        <f>来館予定者名簿!F36</f>
        <v>0</v>
      </c>
      <c r="E152" s="31" t="s">
        <v>60</v>
      </c>
      <c r="F152" s="31" t="s">
        <v>60</v>
      </c>
      <c r="G152" s="37" t="str">
        <f>IF(ISTEXT(C152),$J$4&amp;CHAR(10)&amp;$I$5&amp;$J$5&amp;CHAR(10)&amp;来館予定者名簿!F37&amp;CHAR(10)&amp;来館予定者名簿!#REF!&amp;CHAR(10)&amp;$J$6,"")</f>
        <v/>
      </c>
    </row>
    <row r="153" spans="1:7" ht="55.2" customHeight="1">
      <c r="A153" s="75">
        <f t="shared" si="5"/>
        <v>123</v>
      </c>
      <c r="B153" s="36" t="str">
        <f>IF(ISTEXT(C153),来館予定者名簿!$B$35,"")</f>
        <v/>
      </c>
      <c r="C153" s="41">
        <f>来館予定者名簿!G35</f>
        <v>0</v>
      </c>
      <c r="D153" s="24">
        <f>来館予定者名簿!G36</f>
        <v>0</v>
      </c>
      <c r="E153" s="31" t="s">
        <v>60</v>
      </c>
      <c r="F153" s="31" t="s">
        <v>60</v>
      </c>
      <c r="G153" s="37" t="str">
        <f>IF(ISTEXT(C153),$J$4&amp;CHAR(10)&amp;$I$5&amp;$J$5&amp;CHAR(10)&amp;来館予定者名簿!G37&amp;CHAR(10)&amp;来館予定者名簿!O60&amp;CHAR(10)&amp;$J$6,"")</f>
        <v/>
      </c>
    </row>
    <row r="154" spans="1:7" ht="55.2" customHeight="1">
      <c r="A154" s="75">
        <f t="shared" si="5"/>
        <v>124</v>
      </c>
      <c r="B154" s="36" t="str">
        <f>IF(ISTEXT(C154),来館予定者名簿!$B$35,"")</f>
        <v/>
      </c>
      <c r="C154" s="41">
        <f>来館予定者名簿!H35</f>
        <v>0</v>
      </c>
      <c r="D154" s="24">
        <f>来館予定者名簿!H36</f>
        <v>0</v>
      </c>
      <c r="E154" s="31" t="s">
        <v>60</v>
      </c>
      <c r="F154" s="31" t="s">
        <v>60</v>
      </c>
      <c r="G154" s="37" t="str">
        <f>IF(ISTEXT(C154),$J$4&amp;CHAR(10)&amp;$I$5&amp;$J$5&amp;CHAR(10)&amp;来館予定者名簿!H37&amp;CHAR(10)&amp;来館予定者名簿!P60&amp;CHAR(10)&amp;$J$6,"")</f>
        <v/>
      </c>
    </row>
    <row r="155" spans="1:7" ht="55.2" customHeight="1">
      <c r="A155" s="75">
        <f t="shared" si="5"/>
        <v>125</v>
      </c>
      <c r="B155" s="36" t="str">
        <f>IF(ISTEXT(C155),来館予定者名簿!$B$35,"")</f>
        <v/>
      </c>
      <c r="C155" s="41">
        <f>来館予定者名簿!I35</f>
        <v>0</v>
      </c>
      <c r="D155" s="24">
        <f>来館予定者名簿!I36</f>
        <v>0</v>
      </c>
      <c r="E155" s="31" t="s">
        <v>60</v>
      </c>
      <c r="F155" s="31" t="s">
        <v>60</v>
      </c>
      <c r="G155" s="37" t="str">
        <f>IF(ISTEXT(C155),$J$4&amp;CHAR(10)&amp;$I$5&amp;$J$5&amp;CHAR(10)&amp;来館予定者名簿!I37&amp;CHAR(10)&amp;来館予定者名簿!Q60&amp;CHAR(10)&amp;$J$6,"")</f>
        <v/>
      </c>
    </row>
    <row r="156" spans="1:7" ht="55.2" customHeight="1">
      <c r="A156" s="75">
        <f t="shared" si="5"/>
        <v>126</v>
      </c>
      <c r="B156" s="36" t="str">
        <f>IF(ISTEXT(C156),来館予定者名簿!$B$35,"")</f>
        <v/>
      </c>
      <c r="C156" s="41">
        <f>来館予定者名簿!J35</f>
        <v>0</v>
      </c>
      <c r="D156" s="24">
        <f>来館予定者名簿!J36</f>
        <v>0</v>
      </c>
      <c r="E156" s="31" t="s">
        <v>60</v>
      </c>
      <c r="F156" s="31" t="s">
        <v>60</v>
      </c>
      <c r="G156" s="37" t="str">
        <f>IF(ISTEXT(C156),$J$4&amp;CHAR(10)&amp;$I$5&amp;$J$5&amp;CHAR(10)&amp;来館予定者名簿!J37&amp;CHAR(10)&amp;来館予定者名簿!R60&amp;CHAR(10)&amp;$J$6,"")</f>
        <v/>
      </c>
    </row>
    <row r="157" spans="1:7" ht="55.2" customHeight="1">
      <c r="A157" s="75">
        <f t="shared" si="5"/>
        <v>127</v>
      </c>
      <c r="B157" s="36" t="str">
        <f>IF(ISTEXT(C157),来館予定者名簿!$B$35,"")</f>
        <v/>
      </c>
      <c r="C157" s="41">
        <f>来館予定者名簿!K35</f>
        <v>0</v>
      </c>
      <c r="D157" s="24">
        <f>来館予定者名簿!K36</f>
        <v>0</v>
      </c>
      <c r="E157" s="31" t="s">
        <v>60</v>
      </c>
      <c r="F157" s="31" t="s">
        <v>60</v>
      </c>
      <c r="G157" s="37" t="str">
        <f>IF(ISTEXT(C157),$J$4&amp;CHAR(10)&amp;$I$5&amp;$J$5&amp;CHAR(10)&amp;来館予定者名簿!K37&amp;CHAR(10)&amp;来館予定者名簿!S60&amp;CHAR(10)&amp;$J$6,"")</f>
        <v/>
      </c>
    </row>
    <row r="158" spans="1:7" ht="55.2" customHeight="1">
      <c r="A158" s="75">
        <f t="shared" si="5"/>
        <v>128</v>
      </c>
      <c r="B158" s="36" t="str">
        <f>IF(ISTEXT(C158),来館予定者名簿!$B$35,"")</f>
        <v/>
      </c>
      <c r="C158" s="41">
        <f>来館予定者名簿!L35</f>
        <v>0</v>
      </c>
      <c r="D158" s="24">
        <f>来館予定者名簿!L36</f>
        <v>0</v>
      </c>
      <c r="E158" s="31" t="s">
        <v>60</v>
      </c>
      <c r="F158" s="31" t="s">
        <v>60</v>
      </c>
      <c r="G158" s="37" t="str">
        <f>IF(ISTEXT(C158),$J$4&amp;CHAR(10)&amp;$I$5&amp;$J$5&amp;CHAR(10)&amp;来館予定者名簿!L37&amp;CHAR(10)&amp;来館予定者名簿!T60&amp;CHAR(10)&amp;$J$6,"")</f>
        <v/>
      </c>
    </row>
    <row r="159" spans="1:7" ht="55.2" customHeight="1">
      <c r="A159" s="75">
        <f t="shared" si="5"/>
        <v>129</v>
      </c>
      <c r="B159" s="36" t="str">
        <f>IF(ISTEXT(C159),来館予定者名簿!$B$35,"")</f>
        <v/>
      </c>
      <c r="C159" s="41">
        <f>来館予定者名簿!M35</f>
        <v>0</v>
      </c>
      <c r="D159" s="24">
        <f>来館予定者名簿!M36</f>
        <v>0</v>
      </c>
      <c r="E159" s="31" t="s">
        <v>60</v>
      </c>
      <c r="F159" s="31" t="s">
        <v>60</v>
      </c>
      <c r="G159" s="37" t="str">
        <f>IF(ISTEXT(C159),$J$4&amp;CHAR(10)&amp;$I$5&amp;$J$5&amp;CHAR(10)&amp;来館予定者名簿!M37&amp;CHAR(10)&amp;来館予定者名簿!U60&amp;CHAR(10)&amp;$J$6,"")</f>
        <v/>
      </c>
    </row>
    <row r="163" spans="1:7">
      <c r="A163" s="77" t="s">
        <v>21</v>
      </c>
    </row>
    <row r="164" spans="1:7">
      <c r="B164" s="34" t="s">
        <v>61</v>
      </c>
      <c r="C164" s="40"/>
      <c r="D164" s="27"/>
      <c r="E164" s="27"/>
      <c r="F164" s="27"/>
      <c r="G164" s="27"/>
    </row>
    <row r="167" spans="1:7">
      <c r="A167" s="77" t="s">
        <v>30</v>
      </c>
    </row>
    <row r="168" spans="1:7">
      <c r="A168" s="77" t="s">
        <v>35</v>
      </c>
    </row>
    <row r="169" spans="1:7">
      <c r="A169" s="77" t="s">
        <v>40</v>
      </c>
    </row>
    <row r="170" spans="1:7">
      <c r="A170" s="77" t="s">
        <v>42</v>
      </c>
    </row>
    <row r="171" spans="1:7">
      <c r="A171" s="77" t="s">
        <v>43</v>
      </c>
    </row>
    <row r="172" spans="1:7">
      <c r="A172" s="77" t="s">
        <v>45</v>
      </c>
    </row>
    <row r="174" spans="1:7">
      <c r="G174" s="28" t="str">
        <f>$G$12</f>
        <v>令和    年   月  日</v>
      </c>
    </row>
    <row r="176" spans="1:7" ht="19.2">
      <c r="A176" s="78" t="s">
        <v>53</v>
      </c>
      <c r="B176" s="35" t="s">
        <v>54</v>
      </c>
      <c r="C176" s="30" t="s">
        <v>55</v>
      </c>
      <c r="D176" s="29" t="s">
        <v>56</v>
      </c>
      <c r="E176" s="30" t="s">
        <v>57</v>
      </c>
      <c r="F176" s="30" t="s">
        <v>58</v>
      </c>
      <c r="G176" s="30" t="s">
        <v>59</v>
      </c>
    </row>
    <row r="177" spans="1:7" ht="55.2" customHeight="1">
      <c r="A177" s="75">
        <f t="shared" ref="A177:A186" si="6">IF(A150="","",A150)</f>
        <v>120</v>
      </c>
      <c r="B177" s="36" t="str">
        <f>IF(ISTEXT(C177),来館予定者名簿!$B$41,"")</f>
        <v/>
      </c>
      <c r="C177" s="41">
        <f>来館予定者名簿!D41</f>
        <v>0</v>
      </c>
      <c r="D177" s="24">
        <f>来館予定者名簿!D42</f>
        <v>0</v>
      </c>
      <c r="E177" s="31" t="s">
        <v>60</v>
      </c>
      <c r="F177" s="31" t="s">
        <v>60</v>
      </c>
      <c r="G177" s="37" t="str">
        <f>IF(ISTEXT(C177),$J$4&amp;CHAR(10)&amp;$I$5&amp;$J$5&amp;CHAR(10)&amp;来館予定者名簿!D43&amp;CHAR(10)&amp;来館予定者名簿!M87&amp;CHAR(10)&amp;$J$6,"")</f>
        <v/>
      </c>
    </row>
    <row r="178" spans="1:7" ht="55.2" customHeight="1">
      <c r="A178" s="75">
        <f t="shared" si="6"/>
        <v>121</v>
      </c>
      <c r="B178" s="36" t="str">
        <f>IF(ISTEXT(C178),来館予定者名簿!$B$41,"")</f>
        <v/>
      </c>
      <c r="C178" s="41">
        <f>来館予定者名簿!E41</f>
        <v>0</v>
      </c>
      <c r="D178" s="24">
        <f>来館予定者名簿!E42</f>
        <v>0</v>
      </c>
      <c r="E178" s="31" t="s">
        <v>60</v>
      </c>
      <c r="F178" s="31" t="s">
        <v>60</v>
      </c>
      <c r="G178" s="37" t="str">
        <f>IF(ISTEXT(C178),$J$4&amp;CHAR(10)&amp;$I$5&amp;$J$5&amp;CHAR(10)&amp;来館予定者名簿!E43&amp;CHAR(10)&amp;来館予定者名簿!N87&amp;CHAR(10)&amp;$J$6,"")</f>
        <v/>
      </c>
    </row>
    <row r="179" spans="1:7" ht="55.2" customHeight="1">
      <c r="A179" s="75">
        <f t="shared" si="6"/>
        <v>122</v>
      </c>
      <c r="B179" s="36" t="str">
        <f>IF(ISTEXT(C179),来館予定者名簿!$B$41,"")</f>
        <v/>
      </c>
      <c r="C179" s="41">
        <f>来館予定者名簿!F41</f>
        <v>0</v>
      </c>
      <c r="D179" s="24">
        <f>来館予定者名簿!F42</f>
        <v>0</v>
      </c>
      <c r="E179" s="31" t="s">
        <v>60</v>
      </c>
      <c r="F179" s="31" t="s">
        <v>60</v>
      </c>
      <c r="G179" s="37" t="str">
        <f>IF(ISTEXT(C179),$J$4&amp;CHAR(10)&amp;$I$5&amp;$J$5&amp;CHAR(10)&amp;来館予定者名簿!F43&amp;CHAR(10)&amp;来館予定者名簿!#REF!&amp;CHAR(10)&amp;$J$6,"")</f>
        <v/>
      </c>
    </row>
    <row r="180" spans="1:7" ht="55.2" customHeight="1">
      <c r="A180" s="75">
        <f t="shared" si="6"/>
        <v>123</v>
      </c>
      <c r="B180" s="36" t="str">
        <f>IF(ISTEXT(C180),来館予定者名簿!$B$41,"")</f>
        <v/>
      </c>
      <c r="C180" s="41">
        <f>来館予定者名簿!G41</f>
        <v>0</v>
      </c>
      <c r="D180" s="24">
        <f>来館予定者名簿!G42</f>
        <v>0</v>
      </c>
      <c r="E180" s="31" t="s">
        <v>60</v>
      </c>
      <c r="F180" s="31" t="s">
        <v>60</v>
      </c>
      <c r="G180" s="37" t="str">
        <f>IF(ISTEXT(C180),$J$4&amp;CHAR(10)&amp;$I$5&amp;$J$5&amp;CHAR(10)&amp;来館予定者名簿!G43&amp;CHAR(10)&amp;来館予定者名簿!O87&amp;CHAR(10)&amp;$J$6,"")</f>
        <v/>
      </c>
    </row>
    <row r="181" spans="1:7" ht="55.2" customHeight="1">
      <c r="A181" s="75">
        <f t="shared" si="6"/>
        <v>124</v>
      </c>
      <c r="B181" s="36" t="str">
        <f>IF(ISTEXT(C181),来館予定者名簿!$B$41,"")</f>
        <v/>
      </c>
      <c r="C181" s="41">
        <f>来館予定者名簿!H41</f>
        <v>0</v>
      </c>
      <c r="D181" s="24">
        <f>来館予定者名簿!H42</f>
        <v>0</v>
      </c>
      <c r="E181" s="31" t="s">
        <v>60</v>
      </c>
      <c r="F181" s="31" t="s">
        <v>60</v>
      </c>
      <c r="G181" s="37" t="str">
        <f>IF(ISTEXT(C181),$J$4&amp;CHAR(10)&amp;$I$5&amp;$J$5&amp;CHAR(10)&amp;来館予定者名簿!H43&amp;CHAR(10)&amp;来館予定者名簿!P87&amp;CHAR(10)&amp;$J$6,"")</f>
        <v/>
      </c>
    </row>
    <row r="182" spans="1:7" ht="55.2" customHeight="1">
      <c r="A182" s="75">
        <f t="shared" si="6"/>
        <v>125</v>
      </c>
      <c r="B182" s="36" t="str">
        <f>IF(ISTEXT(C182),来館予定者名簿!$B$41,"")</f>
        <v/>
      </c>
      <c r="C182" s="41">
        <f>来館予定者名簿!I41</f>
        <v>0</v>
      </c>
      <c r="D182" s="24">
        <f>来館予定者名簿!I42</f>
        <v>0</v>
      </c>
      <c r="E182" s="31" t="s">
        <v>60</v>
      </c>
      <c r="F182" s="31" t="s">
        <v>60</v>
      </c>
      <c r="G182" s="37" t="str">
        <f>IF(ISTEXT(C182),$J$4&amp;CHAR(10)&amp;$I$5&amp;$J$5&amp;CHAR(10)&amp;来館予定者名簿!I43&amp;CHAR(10)&amp;来館予定者名簿!Q87&amp;CHAR(10)&amp;$J$6,"")</f>
        <v/>
      </c>
    </row>
    <row r="183" spans="1:7" ht="55.2" customHeight="1">
      <c r="A183" s="75">
        <f t="shared" si="6"/>
        <v>126</v>
      </c>
      <c r="B183" s="36" t="str">
        <f>IF(ISTEXT(C183),来館予定者名簿!$B$41,"")</f>
        <v/>
      </c>
      <c r="C183" s="41">
        <f>来館予定者名簿!J41</f>
        <v>0</v>
      </c>
      <c r="D183" s="24">
        <f>来館予定者名簿!J42</f>
        <v>0</v>
      </c>
      <c r="E183" s="31" t="s">
        <v>60</v>
      </c>
      <c r="F183" s="31" t="s">
        <v>60</v>
      </c>
      <c r="G183" s="37" t="str">
        <f>IF(ISTEXT(C183),$J$4&amp;CHAR(10)&amp;$I$5&amp;$J$5&amp;CHAR(10)&amp;来館予定者名簿!J43&amp;CHAR(10)&amp;来館予定者名簿!R87&amp;CHAR(10)&amp;$J$6,"")</f>
        <v/>
      </c>
    </row>
    <row r="184" spans="1:7" ht="55.2" customHeight="1">
      <c r="A184" s="75">
        <f t="shared" si="6"/>
        <v>127</v>
      </c>
      <c r="B184" s="36" t="str">
        <f>IF(ISTEXT(C184),来館予定者名簿!$B$41,"")</f>
        <v/>
      </c>
      <c r="C184" s="41">
        <f>来館予定者名簿!K41</f>
        <v>0</v>
      </c>
      <c r="D184" s="24">
        <f>来館予定者名簿!K42</f>
        <v>0</v>
      </c>
      <c r="E184" s="31" t="s">
        <v>60</v>
      </c>
      <c r="F184" s="31" t="s">
        <v>60</v>
      </c>
      <c r="G184" s="37" t="str">
        <f>IF(ISTEXT(C184),$J$4&amp;CHAR(10)&amp;$I$5&amp;$J$5&amp;CHAR(10)&amp;来館予定者名簿!K43&amp;CHAR(10)&amp;来館予定者名簿!S87&amp;CHAR(10)&amp;$J$6,"")</f>
        <v/>
      </c>
    </row>
    <row r="185" spans="1:7" ht="55.2" customHeight="1">
      <c r="A185" s="75">
        <f t="shared" si="6"/>
        <v>128</v>
      </c>
      <c r="B185" s="36" t="str">
        <f>IF(ISTEXT(C185),来館予定者名簿!$B$41,"")</f>
        <v/>
      </c>
      <c r="C185" s="41">
        <f>来館予定者名簿!L41</f>
        <v>0</v>
      </c>
      <c r="D185" s="24">
        <f>来館予定者名簿!L42</f>
        <v>0</v>
      </c>
      <c r="E185" s="31" t="s">
        <v>60</v>
      </c>
      <c r="F185" s="31" t="s">
        <v>60</v>
      </c>
      <c r="G185" s="37" t="str">
        <f>IF(ISTEXT(C185),$J$4&amp;CHAR(10)&amp;$I$5&amp;$J$5&amp;CHAR(10)&amp;来館予定者名簿!L43&amp;CHAR(10)&amp;来館予定者名簿!T87&amp;CHAR(10)&amp;$J$6,"")</f>
        <v/>
      </c>
    </row>
    <row r="186" spans="1:7" ht="55.2" customHeight="1">
      <c r="A186" s="75">
        <f t="shared" si="6"/>
        <v>129</v>
      </c>
      <c r="B186" s="36" t="str">
        <f>IF(ISTEXT(C186),来館予定者名簿!$B$41,"")</f>
        <v/>
      </c>
      <c r="C186" s="41">
        <f>来館予定者名簿!M41</f>
        <v>0</v>
      </c>
      <c r="D186" s="24">
        <f>来館予定者名簿!M42</f>
        <v>0</v>
      </c>
      <c r="E186" s="31" t="s">
        <v>60</v>
      </c>
      <c r="F186" s="31" t="s">
        <v>60</v>
      </c>
      <c r="G186" s="37" t="str">
        <f>IF(ISTEXT(C186),$J$4&amp;CHAR(10)&amp;$I$5&amp;$J$5&amp;CHAR(10)&amp;来館予定者名簿!M43&amp;CHAR(10)&amp;来館予定者名簿!U87&amp;CHAR(10)&amp;$J$6,"")</f>
        <v/>
      </c>
    </row>
    <row r="187" spans="1:7" ht="11.4" customHeight="1"/>
    <row r="190" spans="1:7">
      <c r="A190" s="77" t="s">
        <v>21</v>
      </c>
    </row>
    <row r="191" spans="1:7">
      <c r="B191" s="34" t="s">
        <v>61</v>
      </c>
      <c r="C191" s="40"/>
      <c r="D191" s="27"/>
      <c r="E191" s="27"/>
      <c r="F191" s="27"/>
      <c r="G191" s="27"/>
    </row>
    <row r="194" spans="1:7">
      <c r="A194" s="77" t="s">
        <v>30</v>
      </c>
    </row>
    <row r="195" spans="1:7">
      <c r="A195" s="77" t="s">
        <v>35</v>
      </c>
    </row>
    <row r="196" spans="1:7">
      <c r="A196" s="77" t="s">
        <v>40</v>
      </c>
    </row>
    <row r="197" spans="1:7">
      <c r="A197" s="77" t="s">
        <v>42</v>
      </c>
    </row>
    <row r="198" spans="1:7">
      <c r="A198" s="77" t="s">
        <v>43</v>
      </c>
    </row>
    <row r="199" spans="1:7">
      <c r="A199" s="77" t="s">
        <v>45</v>
      </c>
    </row>
    <row r="201" spans="1:7">
      <c r="G201" s="28" t="str">
        <f>$G$12</f>
        <v>令和    年   月  日</v>
      </c>
    </row>
    <row r="203" spans="1:7" ht="19.2">
      <c r="A203" s="78" t="s">
        <v>53</v>
      </c>
      <c r="B203" s="35" t="s">
        <v>54</v>
      </c>
      <c r="C203" s="30" t="s">
        <v>55</v>
      </c>
      <c r="D203" s="29" t="s">
        <v>56</v>
      </c>
      <c r="E203" s="30" t="s">
        <v>57</v>
      </c>
      <c r="F203" s="30" t="s">
        <v>58</v>
      </c>
      <c r="G203" s="30" t="s">
        <v>59</v>
      </c>
    </row>
    <row r="204" spans="1:7" ht="54.75" customHeight="1">
      <c r="A204" s="75">
        <f t="shared" ref="A204:A213" si="7">IF(A177="","",A177)</f>
        <v>120</v>
      </c>
      <c r="B204" s="36" t="str">
        <f>IF(ISTEXT(C204),来館予定者名簿!$B$47,"")</f>
        <v/>
      </c>
      <c r="C204" s="41">
        <f>来館予定者名簿!D47</f>
        <v>0</v>
      </c>
      <c r="D204" s="24">
        <f>来館予定者名簿!D48</f>
        <v>0</v>
      </c>
      <c r="E204" s="31" t="s">
        <v>60</v>
      </c>
      <c r="F204" s="31" t="s">
        <v>60</v>
      </c>
      <c r="G204" s="37" t="str">
        <f>IF(ISTEXT(C204),$J$4&amp;CHAR(10)&amp;$I$5&amp;$J$5&amp;CHAR(10)&amp;来館予定者名簿!D49&amp;CHAR(10)&amp;来館予定者名簿!M114&amp;CHAR(10)&amp;$J$6,"")</f>
        <v/>
      </c>
    </row>
    <row r="205" spans="1:7" ht="54.75" customHeight="1">
      <c r="A205" s="75">
        <f t="shared" si="7"/>
        <v>121</v>
      </c>
      <c r="B205" s="36" t="str">
        <f>IF(ISTEXT(C205),来館予定者名簿!$B$47,"")</f>
        <v/>
      </c>
      <c r="C205" s="41">
        <f>来館予定者名簿!E47</f>
        <v>0</v>
      </c>
      <c r="D205" s="24">
        <f>来館予定者名簿!E48</f>
        <v>0</v>
      </c>
      <c r="E205" s="31" t="s">
        <v>60</v>
      </c>
      <c r="F205" s="31" t="s">
        <v>60</v>
      </c>
      <c r="G205" s="37" t="str">
        <f>IF(ISTEXT(C205),$J$4&amp;CHAR(10)&amp;$I$5&amp;$J$5&amp;CHAR(10)&amp;来館予定者名簿!E49&amp;CHAR(10)&amp;来館予定者名簿!N114&amp;CHAR(10)&amp;$J$6,"")</f>
        <v/>
      </c>
    </row>
    <row r="206" spans="1:7" ht="54.75" customHeight="1">
      <c r="A206" s="75">
        <f t="shared" si="7"/>
        <v>122</v>
      </c>
      <c r="B206" s="36" t="str">
        <f>IF(ISTEXT(C206),来館予定者名簿!$B$47,"")</f>
        <v/>
      </c>
      <c r="C206" s="41">
        <f>来館予定者名簿!F47</f>
        <v>0</v>
      </c>
      <c r="D206" s="24">
        <f>来館予定者名簿!F48</f>
        <v>0</v>
      </c>
      <c r="E206" s="31" t="s">
        <v>60</v>
      </c>
      <c r="F206" s="31" t="s">
        <v>60</v>
      </c>
      <c r="G206" s="37" t="str">
        <f>IF(ISTEXT(C206),$J$4&amp;CHAR(10)&amp;$I$5&amp;$J$5&amp;CHAR(10)&amp;来館予定者名簿!F49&amp;CHAR(10)&amp;来館予定者名簿!#REF!&amp;CHAR(10)&amp;$J$6,"")</f>
        <v/>
      </c>
    </row>
    <row r="207" spans="1:7" ht="54.75" customHeight="1">
      <c r="A207" s="75">
        <f t="shared" si="7"/>
        <v>123</v>
      </c>
      <c r="B207" s="36" t="str">
        <f>IF(ISTEXT(C207),来館予定者名簿!$B$47,"")</f>
        <v/>
      </c>
      <c r="C207" s="41">
        <f>来館予定者名簿!G47</f>
        <v>0</v>
      </c>
      <c r="D207" s="24">
        <f>来館予定者名簿!G48</f>
        <v>0</v>
      </c>
      <c r="E207" s="31" t="s">
        <v>60</v>
      </c>
      <c r="F207" s="31" t="s">
        <v>60</v>
      </c>
      <c r="G207" s="37" t="str">
        <f>IF(ISTEXT(C207),$J$4&amp;CHAR(10)&amp;$I$5&amp;$J$5&amp;CHAR(10)&amp;来館予定者名簿!G49&amp;CHAR(10)&amp;来館予定者名簿!O114&amp;CHAR(10)&amp;$J$6,"")</f>
        <v/>
      </c>
    </row>
    <row r="208" spans="1:7" ht="54.75" customHeight="1">
      <c r="A208" s="75">
        <f t="shared" si="7"/>
        <v>124</v>
      </c>
      <c r="B208" s="36" t="str">
        <f>IF(ISTEXT(C208),来館予定者名簿!$B$47,"")</f>
        <v/>
      </c>
      <c r="C208" s="41">
        <f>来館予定者名簿!H47</f>
        <v>0</v>
      </c>
      <c r="D208" s="24">
        <f>来館予定者名簿!H48</f>
        <v>0</v>
      </c>
      <c r="E208" s="31" t="s">
        <v>60</v>
      </c>
      <c r="F208" s="31" t="s">
        <v>60</v>
      </c>
      <c r="G208" s="37" t="str">
        <f>IF(ISTEXT(C208),$J$4&amp;CHAR(10)&amp;$I$5&amp;$J$5&amp;CHAR(10)&amp;来館予定者名簿!H49&amp;CHAR(10)&amp;来館予定者名簿!P114&amp;CHAR(10)&amp;$J$6,"")</f>
        <v/>
      </c>
    </row>
    <row r="209" spans="1:7" ht="54.75" customHeight="1">
      <c r="A209" s="75">
        <f t="shared" si="7"/>
        <v>125</v>
      </c>
      <c r="B209" s="36" t="str">
        <f>IF(ISTEXT(C209),来館予定者名簿!$B$47,"")</f>
        <v/>
      </c>
      <c r="C209" s="41">
        <f>来館予定者名簿!I47</f>
        <v>0</v>
      </c>
      <c r="D209" s="24">
        <f>来館予定者名簿!I48</f>
        <v>0</v>
      </c>
      <c r="E209" s="31" t="s">
        <v>60</v>
      </c>
      <c r="F209" s="31" t="s">
        <v>60</v>
      </c>
      <c r="G209" s="37" t="str">
        <f>IF(ISTEXT(C209),$J$4&amp;CHAR(10)&amp;$I$5&amp;$J$5&amp;CHAR(10)&amp;来館予定者名簿!I49&amp;CHAR(10)&amp;来館予定者名簿!Q114&amp;CHAR(10)&amp;$J$6,"")</f>
        <v/>
      </c>
    </row>
    <row r="210" spans="1:7" ht="54.75" customHeight="1">
      <c r="A210" s="75">
        <f t="shared" si="7"/>
        <v>126</v>
      </c>
      <c r="B210" s="36" t="str">
        <f>IF(ISTEXT(C210),来館予定者名簿!$B$47,"")</f>
        <v/>
      </c>
      <c r="C210" s="41">
        <f>来館予定者名簿!J47</f>
        <v>0</v>
      </c>
      <c r="D210" s="24">
        <f>来館予定者名簿!J48</f>
        <v>0</v>
      </c>
      <c r="E210" s="31" t="s">
        <v>60</v>
      </c>
      <c r="F210" s="31" t="s">
        <v>60</v>
      </c>
      <c r="G210" s="37" t="str">
        <f>IF(ISTEXT(C210),$J$4&amp;CHAR(10)&amp;$I$5&amp;$J$5&amp;CHAR(10)&amp;来館予定者名簿!J49&amp;CHAR(10)&amp;来館予定者名簿!R114&amp;CHAR(10)&amp;$J$6,"")</f>
        <v/>
      </c>
    </row>
    <row r="211" spans="1:7" ht="54.75" customHeight="1">
      <c r="A211" s="75">
        <f t="shared" si="7"/>
        <v>127</v>
      </c>
      <c r="B211" s="36" t="str">
        <f>IF(ISTEXT(C211),来館予定者名簿!$B$47,"")</f>
        <v/>
      </c>
      <c r="C211" s="41">
        <f>来館予定者名簿!K47</f>
        <v>0</v>
      </c>
      <c r="D211" s="24">
        <f>来館予定者名簿!K48</f>
        <v>0</v>
      </c>
      <c r="E211" s="31" t="s">
        <v>60</v>
      </c>
      <c r="F211" s="31" t="s">
        <v>60</v>
      </c>
      <c r="G211" s="37" t="str">
        <f>IF(ISTEXT(C211),$J$4&amp;CHAR(10)&amp;$I$5&amp;$J$5&amp;CHAR(10)&amp;来館予定者名簿!K49&amp;CHAR(10)&amp;来館予定者名簿!S114&amp;CHAR(10)&amp;$J$6,"")</f>
        <v/>
      </c>
    </row>
    <row r="212" spans="1:7" ht="54.75" customHeight="1">
      <c r="A212" s="75">
        <f t="shared" si="7"/>
        <v>128</v>
      </c>
      <c r="B212" s="36" t="str">
        <f>IF(ISTEXT(C212),来館予定者名簿!$B$47,"")</f>
        <v/>
      </c>
      <c r="C212" s="41">
        <f>来館予定者名簿!L47</f>
        <v>0</v>
      </c>
      <c r="D212" s="24">
        <f>来館予定者名簿!L48</f>
        <v>0</v>
      </c>
      <c r="E212" s="31" t="s">
        <v>60</v>
      </c>
      <c r="F212" s="31" t="s">
        <v>60</v>
      </c>
      <c r="G212" s="37" t="str">
        <f>IF(ISTEXT(C212),$J$4&amp;CHAR(10)&amp;$I$5&amp;$J$5&amp;CHAR(10)&amp;来館予定者名簿!L49&amp;CHAR(10)&amp;来館予定者名簿!T114&amp;CHAR(10)&amp;$J$6,"")</f>
        <v/>
      </c>
    </row>
    <row r="213" spans="1:7" ht="54.75" customHeight="1">
      <c r="A213" s="75">
        <f t="shared" si="7"/>
        <v>129</v>
      </c>
      <c r="B213" s="36" t="str">
        <f>IF(ISTEXT(C213),来館予定者名簿!$B$47,"")</f>
        <v/>
      </c>
      <c r="C213" s="41">
        <f>来館予定者名簿!M47</f>
        <v>0</v>
      </c>
      <c r="D213" s="24">
        <f>来館予定者名簿!M69</f>
        <v>0</v>
      </c>
      <c r="E213" s="31" t="s">
        <v>60</v>
      </c>
      <c r="F213" s="31" t="s">
        <v>60</v>
      </c>
      <c r="G213" s="37" t="str">
        <f>IF(ISTEXT(C213),$J$4&amp;CHAR(10)&amp;$I$5&amp;$J$5&amp;CHAR(10)&amp;来館予定者名簿!M49&amp;CHAR(10)&amp;来館予定者名簿!U114&amp;CHAR(10)&amp;$J$6,"")</f>
        <v/>
      </c>
    </row>
    <row r="217" spans="1:7">
      <c r="A217" s="77" t="s">
        <v>21</v>
      </c>
    </row>
    <row r="218" spans="1:7">
      <c r="B218" s="34" t="s">
        <v>61</v>
      </c>
      <c r="C218" s="40"/>
      <c r="D218" s="27"/>
      <c r="E218" s="27"/>
      <c r="F218" s="27"/>
      <c r="G218" s="27"/>
    </row>
    <row r="221" spans="1:7">
      <c r="A221" s="77" t="s">
        <v>30</v>
      </c>
    </row>
    <row r="222" spans="1:7">
      <c r="A222" s="77" t="s">
        <v>35</v>
      </c>
    </row>
    <row r="223" spans="1:7">
      <c r="A223" s="77" t="s">
        <v>40</v>
      </c>
    </row>
    <row r="224" spans="1:7">
      <c r="A224" s="77" t="s">
        <v>42</v>
      </c>
    </row>
    <row r="225" spans="1:7">
      <c r="A225" s="77" t="s">
        <v>43</v>
      </c>
    </row>
    <row r="226" spans="1:7">
      <c r="A226" s="77" t="s">
        <v>45</v>
      </c>
    </row>
    <row r="228" spans="1:7">
      <c r="G228" s="28" t="str">
        <f>$G$12</f>
        <v>令和    年   月  日</v>
      </c>
    </row>
    <row r="230" spans="1:7" ht="19.2">
      <c r="A230" s="78" t="s">
        <v>53</v>
      </c>
      <c r="B230" s="35" t="s">
        <v>54</v>
      </c>
      <c r="C230" s="30" t="s">
        <v>55</v>
      </c>
      <c r="D230" s="29" t="s">
        <v>56</v>
      </c>
      <c r="E230" s="30" t="s">
        <v>57</v>
      </c>
      <c r="F230" s="30" t="s">
        <v>58</v>
      </c>
      <c r="G230" s="30" t="s">
        <v>59</v>
      </c>
    </row>
    <row r="231" spans="1:7" ht="55.5" customHeight="1">
      <c r="A231" s="75">
        <f t="shared" ref="A231:A240" si="8">IF(A204="","",A204)</f>
        <v>120</v>
      </c>
      <c r="B231" s="36" t="str">
        <f>IF(ISTEXT(C231),来館予定者名簿!$B$53,"")</f>
        <v/>
      </c>
      <c r="C231" s="41">
        <f>来館予定者名簿!D53</f>
        <v>0</v>
      </c>
      <c r="D231" s="24">
        <f>来館予定者名簿!D54</f>
        <v>0</v>
      </c>
      <c r="E231" s="31" t="s">
        <v>60</v>
      </c>
      <c r="F231" s="31" t="s">
        <v>60</v>
      </c>
      <c r="G231" s="37" t="str">
        <f>IF(ISTEXT(C231),$J$4&amp;CHAR(10)&amp;$I$5&amp;$J$5&amp;CHAR(10)&amp;来館予定者名簿!D55&amp;CHAR(10)&amp;来館予定者名簿!M141&amp;CHAR(10)&amp;$J$6,"")</f>
        <v/>
      </c>
    </row>
    <row r="232" spans="1:7" ht="55.5" customHeight="1">
      <c r="A232" s="75">
        <f t="shared" si="8"/>
        <v>121</v>
      </c>
      <c r="B232" s="36" t="str">
        <f>IF(ISTEXT(C232),来館予定者名簿!$B$53,"")</f>
        <v/>
      </c>
      <c r="C232" s="41">
        <f>来館予定者名簿!E53</f>
        <v>0</v>
      </c>
      <c r="D232" s="24">
        <f>来館予定者名簿!E54</f>
        <v>0</v>
      </c>
      <c r="E232" s="31" t="s">
        <v>60</v>
      </c>
      <c r="F232" s="31" t="s">
        <v>60</v>
      </c>
      <c r="G232" s="37" t="str">
        <f>IF(ISTEXT(C232),$J$4&amp;CHAR(10)&amp;$I$5&amp;$J$5&amp;CHAR(10)&amp;来館予定者名簿!E55&amp;CHAR(10)&amp;来館予定者名簿!N141&amp;CHAR(10)&amp;$J$6,"")</f>
        <v/>
      </c>
    </row>
    <row r="233" spans="1:7" ht="53.85" customHeight="1">
      <c r="A233" s="75">
        <f t="shared" si="8"/>
        <v>122</v>
      </c>
      <c r="B233" s="36" t="str">
        <f>IF(ISTEXT(C233),来館予定者名簿!$B$53,"")</f>
        <v/>
      </c>
      <c r="C233" s="41">
        <f>来館予定者名簿!F53</f>
        <v>0</v>
      </c>
      <c r="D233" s="24">
        <f>来館予定者名簿!F54</f>
        <v>0</v>
      </c>
      <c r="E233" s="31" t="s">
        <v>60</v>
      </c>
      <c r="F233" s="31" t="s">
        <v>60</v>
      </c>
      <c r="G233" s="37" t="str">
        <f>IF(ISTEXT(C233),$J$4&amp;CHAR(10)&amp;$I$5&amp;$J$5&amp;CHAR(10)&amp;来館予定者名簿!F55&amp;CHAR(10)&amp;来館予定者名簿!#REF!&amp;CHAR(10)&amp;$J$6,"")</f>
        <v/>
      </c>
    </row>
    <row r="234" spans="1:7" ht="53.85" customHeight="1">
      <c r="A234" s="75">
        <f t="shared" si="8"/>
        <v>123</v>
      </c>
      <c r="B234" s="36" t="str">
        <f>IF(ISTEXT(C234),来館予定者名簿!$B$53,"")</f>
        <v/>
      </c>
      <c r="C234" s="41">
        <f>来館予定者名簿!G53</f>
        <v>0</v>
      </c>
      <c r="D234" s="24">
        <f>来館予定者名簿!G54</f>
        <v>0</v>
      </c>
      <c r="E234" s="31" t="s">
        <v>60</v>
      </c>
      <c r="F234" s="31" t="s">
        <v>60</v>
      </c>
      <c r="G234" s="37" t="str">
        <f>IF(ISTEXT(C234),$J$4&amp;CHAR(10)&amp;$I$5&amp;$J$5&amp;CHAR(10)&amp;来館予定者名簿!G55&amp;CHAR(10)&amp;来館予定者名簿!O141&amp;CHAR(10)&amp;$J$6,"")</f>
        <v/>
      </c>
    </row>
    <row r="235" spans="1:7" ht="53.85" customHeight="1">
      <c r="A235" s="75">
        <f t="shared" si="8"/>
        <v>124</v>
      </c>
      <c r="B235" s="36" t="str">
        <f>IF(ISTEXT(C235),来館予定者名簿!$B$53,"")</f>
        <v/>
      </c>
      <c r="C235" s="41">
        <f>来館予定者名簿!H53</f>
        <v>0</v>
      </c>
      <c r="D235" s="24">
        <f>来館予定者名簿!H54</f>
        <v>0</v>
      </c>
      <c r="E235" s="31" t="s">
        <v>60</v>
      </c>
      <c r="F235" s="31" t="s">
        <v>60</v>
      </c>
      <c r="G235" s="37" t="str">
        <f>IF(ISTEXT(C235),$J$4&amp;CHAR(10)&amp;$I$5&amp;$J$5&amp;CHAR(10)&amp;来館予定者名簿!H55&amp;CHAR(10)&amp;来館予定者名簿!P141&amp;CHAR(10)&amp;$J$6,"")</f>
        <v/>
      </c>
    </row>
    <row r="236" spans="1:7" ht="53.85" customHeight="1">
      <c r="A236" s="75">
        <f t="shared" si="8"/>
        <v>125</v>
      </c>
      <c r="B236" s="36" t="str">
        <f>IF(ISTEXT(C236),来館予定者名簿!$B$53,"")</f>
        <v/>
      </c>
      <c r="C236" s="41">
        <f>来館予定者名簿!I53</f>
        <v>0</v>
      </c>
      <c r="D236" s="24">
        <f>来館予定者名簿!I54</f>
        <v>0</v>
      </c>
      <c r="E236" s="31" t="s">
        <v>60</v>
      </c>
      <c r="F236" s="31" t="s">
        <v>60</v>
      </c>
      <c r="G236" s="37" t="str">
        <f>IF(ISTEXT(C236),$J$4&amp;CHAR(10)&amp;$I$5&amp;$J$5&amp;CHAR(10)&amp;来館予定者名簿!I55&amp;CHAR(10)&amp;来館予定者名簿!Q141&amp;CHAR(10)&amp;$J$6,"")</f>
        <v/>
      </c>
    </row>
    <row r="237" spans="1:7" ht="53.85" customHeight="1">
      <c r="A237" s="75">
        <f t="shared" si="8"/>
        <v>126</v>
      </c>
      <c r="B237" s="36" t="str">
        <f>IF(ISTEXT(C237),来館予定者名簿!$B$53,"")</f>
        <v/>
      </c>
      <c r="C237" s="41">
        <f>来館予定者名簿!J53</f>
        <v>0</v>
      </c>
      <c r="D237" s="24">
        <f>来館予定者名簿!J54</f>
        <v>0</v>
      </c>
      <c r="E237" s="31" t="s">
        <v>60</v>
      </c>
      <c r="F237" s="31" t="s">
        <v>60</v>
      </c>
      <c r="G237" s="37" t="str">
        <f>IF(ISTEXT(C237),$J$4&amp;CHAR(10)&amp;$I$5&amp;$J$5&amp;CHAR(10)&amp;来館予定者名簿!J55&amp;CHAR(10)&amp;来館予定者名簿!R141&amp;CHAR(10)&amp;$J$6,"")</f>
        <v/>
      </c>
    </row>
    <row r="238" spans="1:7" ht="53.85" customHeight="1">
      <c r="A238" s="75">
        <f t="shared" si="8"/>
        <v>127</v>
      </c>
      <c r="B238" s="36" t="str">
        <f>IF(ISTEXT(C238),来館予定者名簿!$B$53,"")</f>
        <v/>
      </c>
      <c r="C238" s="41">
        <f>来館予定者名簿!K53</f>
        <v>0</v>
      </c>
      <c r="D238" s="24">
        <f>来館予定者名簿!K54</f>
        <v>0</v>
      </c>
      <c r="E238" s="31" t="s">
        <v>60</v>
      </c>
      <c r="F238" s="31" t="s">
        <v>60</v>
      </c>
      <c r="G238" s="37" t="str">
        <f>IF(ISTEXT(C238),$J$4&amp;CHAR(10)&amp;$I$5&amp;$J$5&amp;CHAR(10)&amp;来館予定者名簿!K55&amp;CHAR(10)&amp;来館予定者名簿!S141&amp;CHAR(10)&amp;$J$6,"")</f>
        <v/>
      </c>
    </row>
    <row r="239" spans="1:7" ht="53.85" customHeight="1">
      <c r="A239" s="75">
        <f t="shared" si="8"/>
        <v>128</v>
      </c>
      <c r="B239" s="36" t="str">
        <f>IF(ISTEXT(C239),来館予定者名簿!$B$53,"")</f>
        <v/>
      </c>
      <c r="C239" s="41">
        <f>来館予定者名簿!L53</f>
        <v>0</v>
      </c>
      <c r="D239" s="24">
        <f>来館予定者名簿!L54</f>
        <v>0</v>
      </c>
      <c r="E239" s="31" t="s">
        <v>60</v>
      </c>
      <c r="F239" s="31" t="s">
        <v>60</v>
      </c>
      <c r="G239" s="37" t="str">
        <f>IF(ISTEXT(C239),$J$4&amp;CHAR(10)&amp;$I$5&amp;$J$5&amp;CHAR(10)&amp;来館予定者名簿!L55&amp;CHAR(10)&amp;来館予定者名簿!T141&amp;CHAR(10)&amp;$J$6,"")</f>
        <v/>
      </c>
    </row>
    <row r="240" spans="1:7" ht="55.5" customHeight="1">
      <c r="A240" s="75">
        <f t="shared" si="8"/>
        <v>129</v>
      </c>
      <c r="B240" s="36" t="str">
        <f>IF(ISTEXT(C240),来館予定者名簿!$B$53,"")</f>
        <v/>
      </c>
      <c r="C240" s="41">
        <f>来館予定者名簿!M53</f>
        <v>0</v>
      </c>
      <c r="D240" s="24">
        <f>来館予定者名簿!M54</f>
        <v>0</v>
      </c>
      <c r="E240" s="31" t="s">
        <v>60</v>
      </c>
      <c r="F240" s="31" t="s">
        <v>60</v>
      </c>
      <c r="G240" s="37" t="str">
        <f>IF(ISTEXT(C240),$J$4&amp;CHAR(10)&amp;$I$5&amp;$J$5&amp;CHAR(10)&amp;来館予定者名簿!M55&amp;CHAR(10)&amp;来館予定者名簿!U141&amp;CHAR(10)&amp;$J$6,"")</f>
        <v/>
      </c>
    </row>
    <row r="244" spans="1:7">
      <c r="A244" s="77" t="s">
        <v>21</v>
      </c>
    </row>
    <row r="245" spans="1:7">
      <c r="B245" s="34" t="s">
        <v>61</v>
      </c>
      <c r="C245" s="40"/>
      <c r="D245" s="27"/>
      <c r="E245" s="27"/>
      <c r="F245" s="27"/>
      <c r="G245" s="27"/>
    </row>
    <row r="248" spans="1:7">
      <c r="A248" s="77" t="s">
        <v>30</v>
      </c>
    </row>
    <row r="249" spans="1:7">
      <c r="A249" s="77" t="s">
        <v>35</v>
      </c>
    </row>
    <row r="250" spans="1:7">
      <c r="A250" s="77" t="s">
        <v>40</v>
      </c>
    </row>
    <row r="251" spans="1:7">
      <c r="A251" s="77" t="s">
        <v>42</v>
      </c>
    </row>
    <row r="252" spans="1:7">
      <c r="A252" s="77" t="s">
        <v>43</v>
      </c>
    </row>
    <row r="253" spans="1:7">
      <c r="A253" s="77" t="s">
        <v>45</v>
      </c>
    </row>
    <row r="255" spans="1:7">
      <c r="G255" s="28" t="str">
        <f>$G$12</f>
        <v>令和    年   月  日</v>
      </c>
    </row>
    <row r="257" spans="1:7" ht="19.2">
      <c r="A257" s="78" t="s">
        <v>53</v>
      </c>
      <c r="B257" s="35" t="s">
        <v>54</v>
      </c>
      <c r="C257" s="30" t="s">
        <v>55</v>
      </c>
      <c r="D257" s="29" t="s">
        <v>56</v>
      </c>
      <c r="E257" s="30" t="s">
        <v>57</v>
      </c>
      <c r="F257" s="30" t="s">
        <v>58</v>
      </c>
      <c r="G257" s="30" t="s">
        <v>59</v>
      </c>
    </row>
    <row r="258" spans="1:7" ht="54.45" customHeight="1">
      <c r="A258" s="75">
        <v>130</v>
      </c>
      <c r="B258" s="36" t="str">
        <f>IF(ISTEXT(C258),来館予定者名簿!$B$59,"")</f>
        <v/>
      </c>
      <c r="C258" s="41">
        <f>来館予定者名簿!D59</f>
        <v>0</v>
      </c>
      <c r="D258" s="24">
        <f>来館予定者名簿!D60</f>
        <v>0</v>
      </c>
      <c r="E258" s="31" t="s">
        <v>60</v>
      </c>
      <c r="F258" s="31" t="s">
        <v>60</v>
      </c>
      <c r="G258" s="37" t="str">
        <f>IF(ISTEXT(C258),$J$4&amp;CHAR(10)&amp;$I$5&amp;$J$5&amp;CHAR(10)&amp;来館予定者名簿!D61&amp;CHAR(10)&amp;来館予定者名簿!M168&amp;CHAR(10)&amp;$J$6,"")</f>
        <v/>
      </c>
    </row>
    <row r="259" spans="1:7" ht="54.45" customHeight="1">
      <c r="A259" s="75"/>
      <c r="B259" s="36" t="str">
        <f>IF(ISTEXT(C259),来館予定者名簿!$B$59,"")</f>
        <v/>
      </c>
      <c r="C259" s="41">
        <f>来館予定者名簿!E59</f>
        <v>0</v>
      </c>
      <c r="D259" s="24">
        <f>来館予定者名簿!E60</f>
        <v>0</v>
      </c>
      <c r="E259" s="31" t="s">
        <v>60</v>
      </c>
      <c r="F259" s="31" t="s">
        <v>60</v>
      </c>
      <c r="G259" s="37" t="str">
        <f>IF(ISTEXT(C259),$J$4&amp;CHAR(10)&amp;$I$5&amp;$J$5&amp;CHAR(10)&amp;来館予定者名簿!E61&amp;CHAR(10)&amp;来館予定者名簿!N168&amp;CHAR(10)&amp;$J$6,"")</f>
        <v/>
      </c>
    </row>
    <row r="260" spans="1:7" ht="54.45" customHeight="1">
      <c r="A260" s="75"/>
      <c r="B260" s="36" t="str">
        <f>IF(ISTEXT(C260),来館予定者名簿!$B$59,"")</f>
        <v/>
      </c>
      <c r="C260" s="41">
        <f>来館予定者名簿!F59</f>
        <v>0</v>
      </c>
      <c r="D260" s="24">
        <f>来館予定者名簿!F60</f>
        <v>0</v>
      </c>
      <c r="E260" s="31" t="s">
        <v>60</v>
      </c>
      <c r="F260" s="31" t="s">
        <v>60</v>
      </c>
      <c r="G260" s="37" t="str">
        <f>IF(ISTEXT(C260),$J$4&amp;CHAR(10)&amp;$I$5&amp;$J$5&amp;CHAR(10)&amp;来館予定者名簿!F61&amp;CHAR(10)&amp;来館予定者名簿!#REF!&amp;CHAR(10)&amp;$J$6,"")</f>
        <v/>
      </c>
    </row>
    <row r="261" spans="1:7" ht="54.45" customHeight="1">
      <c r="A261" s="75"/>
      <c r="B261" s="36" t="str">
        <f>IF(ISTEXT(C261),来館予定者名簿!$B$59,"")</f>
        <v/>
      </c>
      <c r="C261" s="41">
        <f>来館予定者名簿!G59</f>
        <v>0</v>
      </c>
      <c r="D261" s="24">
        <f>来館予定者名簿!G60</f>
        <v>0</v>
      </c>
      <c r="E261" s="31" t="s">
        <v>60</v>
      </c>
      <c r="F261" s="31" t="s">
        <v>60</v>
      </c>
      <c r="G261" s="37" t="str">
        <f>IF(ISTEXT(C261),$J$4&amp;CHAR(10)&amp;$I$5&amp;$J$5&amp;CHAR(10)&amp;来館予定者名簿!G61&amp;CHAR(10)&amp;来館予定者名簿!O168&amp;CHAR(10)&amp;$J$6,"")</f>
        <v/>
      </c>
    </row>
    <row r="262" spans="1:7" ht="54.45" customHeight="1">
      <c r="A262" s="75"/>
      <c r="B262" s="36" t="str">
        <f>IF(ISTEXT(C262),来館予定者名簿!$B$59,"")</f>
        <v/>
      </c>
      <c r="C262" s="41">
        <f>来館予定者名簿!H59</f>
        <v>0</v>
      </c>
      <c r="D262" s="24">
        <f>来館予定者名簿!H60</f>
        <v>0</v>
      </c>
      <c r="E262" s="31" t="s">
        <v>60</v>
      </c>
      <c r="F262" s="31" t="s">
        <v>60</v>
      </c>
      <c r="G262" s="37" t="str">
        <f>IF(ISTEXT(C262),$J$4&amp;CHAR(10)&amp;$I$5&amp;$J$5&amp;CHAR(10)&amp;来館予定者名簿!H61&amp;CHAR(10)&amp;来館予定者名簿!P168&amp;CHAR(10)&amp;$J$6,"")</f>
        <v/>
      </c>
    </row>
    <row r="263" spans="1:7" ht="54.45" customHeight="1">
      <c r="A263" s="75"/>
      <c r="B263" s="36" t="str">
        <f>IF(ISTEXT(C263),来館予定者名簿!$B$59,"")</f>
        <v/>
      </c>
      <c r="C263" s="41">
        <f>来館予定者名簿!I59</f>
        <v>0</v>
      </c>
      <c r="D263" s="24">
        <f>来館予定者名簿!I60</f>
        <v>0</v>
      </c>
      <c r="E263" s="31" t="s">
        <v>60</v>
      </c>
      <c r="F263" s="31" t="s">
        <v>60</v>
      </c>
      <c r="G263" s="37" t="str">
        <f>IF(ISTEXT(C263),$J$4&amp;CHAR(10)&amp;$I$5&amp;$J$5&amp;CHAR(10)&amp;来館予定者名簿!I61&amp;CHAR(10)&amp;来館予定者名簿!Q168&amp;CHAR(10)&amp;$J$6,"")</f>
        <v/>
      </c>
    </row>
    <row r="264" spans="1:7" ht="54.45" customHeight="1">
      <c r="A264" s="75"/>
      <c r="B264" s="36" t="str">
        <f>IF(ISTEXT(C264),来館予定者名簿!$B$59,"")</f>
        <v/>
      </c>
      <c r="C264" s="41">
        <f>来館予定者名簿!J59</f>
        <v>0</v>
      </c>
      <c r="D264" s="24">
        <f>来館予定者名簿!J60</f>
        <v>0</v>
      </c>
      <c r="E264" s="31" t="s">
        <v>60</v>
      </c>
      <c r="F264" s="31" t="s">
        <v>60</v>
      </c>
      <c r="G264" s="37" t="str">
        <f>IF(ISTEXT(C264),$J$4&amp;CHAR(10)&amp;$I$5&amp;$J$5&amp;CHAR(10)&amp;来館予定者名簿!J61&amp;CHAR(10)&amp;来館予定者名簿!R168&amp;CHAR(10)&amp;$J$6,"")</f>
        <v/>
      </c>
    </row>
    <row r="265" spans="1:7" ht="54.45" customHeight="1">
      <c r="A265" s="75"/>
      <c r="B265" s="36" t="str">
        <f>IF(ISTEXT(C265),来館予定者名簿!$B$59,"")</f>
        <v/>
      </c>
      <c r="C265" s="41">
        <f>来館予定者名簿!K59</f>
        <v>0</v>
      </c>
      <c r="D265" s="24">
        <f>来館予定者名簿!K60</f>
        <v>0</v>
      </c>
      <c r="E265" s="31" t="s">
        <v>60</v>
      </c>
      <c r="F265" s="31" t="s">
        <v>60</v>
      </c>
      <c r="G265" s="37" t="str">
        <f>IF(ISTEXT(C265),$J$4&amp;CHAR(10)&amp;$I$5&amp;$J$5&amp;CHAR(10)&amp;来館予定者名簿!K61&amp;CHAR(10)&amp;来館予定者名簿!S168&amp;CHAR(10)&amp;$J$6,"")</f>
        <v/>
      </c>
    </row>
    <row r="266" spans="1:7" ht="54.45" customHeight="1">
      <c r="A266" s="75"/>
      <c r="B266" s="36" t="str">
        <f>IF(ISTEXT(C266),来館予定者名簿!$B$59,"")</f>
        <v/>
      </c>
      <c r="C266" s="41">
        <f>来館予定者名簿!L59</f>
        <v>0</v>
      </c>
      <c r="D266" s="24">
        <f>来館予定者名簿!L60</f>
        <v>0</v>
      </c>
      <c r="E266" s="31" t="s">
        <v>60</v>
      </c>
      <c r="F266" s="31" t="s">
        <v>60</v>
      </c>
      <c r="G266" s="37" t="str">
        <f>IF(ISTEXT(C266),$J$4&amp;CHAR(10)&amp;$I$5&amp;$J$5&amp;CHAR(10)&amp;来館予定者名簿!L61&amp;CHAR(10)&amp;来館予定者名簿!T168&amp;CHAR(10)&amp;$J$6,"")</f>
        <v/>
      </c>
    </row>
    <row r="267" spans="1:7" ht="54.45" customHeight="1">
      <c r="A267" s="75"/>
      <c r="B267" s="36" t="str">
        <f>IF(ISTEXT(C267),来館予定者名簿!$B$59,"")</f>
        <v/>
      </c>
      <c r="C267" s="41">
        <f>来館予定者名簿!M59</f>
        <v>0</v>
      </c>
      <c r="D267" s="24">
        <f>来館予定者名簿!M60</f>
        <v>0</v>
      </c>
      <c r="E267" s="31" t="s">
        <v>60</v>
      </c>
      <c r="F267" s="31" t="s">
        <v>60</v>
      </c>
      <c r="G267" s="37" t="str">
        <f>IF(ISTEXT(C267),$J$4&amp;CHAR(10)&amp;$I$5&amp;$J$5&amp;CHAR(10)&amp;来館予定者名簿!M61&amp;CHAR(10)&amp;来館予定者名簿!U168&amp;CHAR(10)&amp;$J$6,"")</f>
        <v/>
      </c>
    </row>
  </sheetData>
  <phoneticPr fontId="6"/>
  <dataValidations count="2">
    <dataValidation type="list" allowBlank="1" showInputMessage="1" showErrorMessage="1" sqref="J4" xr:uid="{A6766C2F-0220-4020-BC25-EF65CD6BEAEE}">
      <formula1>$L$4:$L$7</formula1>
    </dataValidation>
    <dataValidation type="list" allowBlank="1" showInputMessage="1" showErrorMessage="1" sqref="J6" xr:uid="{496FD6D8-C391-4AFB-9883-0585442F6C82}">
      <formula1>$L$10:$L$12</formula1>
    </dataValidation>
  </dataValidations>
  <pageMargins left="0.31496062992125984" right="0.03" top="0.62992125984251968" bottom="0.55118110236220474" header="0.31496062992125984" footer="0.31496062992125984"/>
  <pageSetup paperSize="9" scale="99" orientation="portrait" r:id="rId1"/>
  <rowBreaks count="9" manualBreakCount="9">
    <brk id="27" max="6" man="1"/>
    <brk id="54" max="6" man="1"/>
    <brk id="81" max="6" man="1"/>
    <brk id="108" max="6" man="1"/>
    <brk id="135" max="6" man="1"/>
    <brk id="162" max="6" man="1"/>
    <brk id="189" max="6" man="1"/>
    <brk id="216" max="6" man="1"/>
    <brk id="243" max="6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6A7EC5FCAF2645AFF1FECE1FB68110" ma:contentTypeVersion="13" ma:contentTypeDescription="新しいドキュメントを作成します。" ma:contentTypeScope="" ma:versionID="faf055164770f289627f2f9d067bce08">
  <xsd:schema xmlns:xsd="http://www.w3.org/2001/XMLSchema" xmlns:xs="http://www.w3.org/2001/XMLSchema" xmlns:p="http://schemas.microsoft.com/office/2006/metadata/properties" xmlns:ns2="70ba4f8d-969c-47c7-b439-0293185acc51" xmlns:ns3="908ec09d-7f83-4d72-b97b-fb7e9f6ca8dd" targetNamespace="http://schemas.microsoft.com/office/2006/metadata/properties" ma:root="true" ma:fieldsID="40f359a921fff7223a7c0affe73ba11a" ns2:_="" ns3:_="">
    <xsd:import namespace="70ba4f8d-969c-47c7-b439-0293185acc51"/>
    <xsd:import namespace="908ec09d-7f83-4d72-b97b-fb7e9f6ca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a4f8d-969c-47c7-b439-0293185acc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78e8fe5-8736-4d74-8610-28b7c89aeb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ec09d-7f83-4d72-b97b-fb7e9f6ca8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16005e-e15e-4bd2-9872-c6208d3b5c9d}" ma:internalName="TaxCatchAll" ma:showField="CatchAllData" ma:web="908ec09d-7f83-4d72-b97b-fb7e9f6ca8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ba4f8d-969c-47c7-b439-0293185acc51">
      <Terms xmlns="http://schemas.microsoft.com/office/infopath/2007/PartnerControls"/>
    </lcf76f155ced4ddcb4097134ff3c332f>
    <TaxCatchAll xmlns="908ec09d-7f83-4d72-b97b-fb7e9f6ca8dd" xsi:nil="true"/>
  </documentManagement>
</p:properties>
</file>

<file path=customXml/itemProps1.xml><?xml version="1.0" encoding="utf-8"?>
<ds:datastoreItem xmlns:ds="http://schemas.openxmlformats.org/officeDocument/2006/customXml" ds:itemID="{0CBD3D1C-8359-404D-BB0B-5C222BD32D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a4f8d-969c-47c7-b439-0293185acc51"/>
    <ds:schemaRef ds:uri="908ec09d-7f83-4d72-b97b-fb7e9f6ca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14889E-6967-4B1E-B2A9-B5A4452CE5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6F511B-AABB-4942-A55D-13986C9AA7DF}">
  <ds:schemaRefs>
    <ds:schemaRef ds:uri="http://schemas.microsoft.com/office/2006/metadata/properties"/>
    <ds:schemaRef ds:uri="http://schemas.microsoft.com/office/infopath/2007/PartnerControls"/>
    <ds:schemaRef ds:uri="70ba4f8d-969c-47c7-b439-0293185acc51"/>
    <ds:schemaRef ds:uri="908ec09d-7f83-4d72-b97b-fb7e9f6ca8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来館予定者名簿</vt:lpstr>
      <vt:lpstr>セキュリティについて</vt:lpstr>
      <vt:lpstr>お車について</vt:lpstr>
      <vt:lpstr>【NITE内手続きシート】来館者名簿</vt:lpstr>
      <vt:lpstr>【NITE内手続きシート】来館者名簿!Print_Area</vt:lpstr>
      <vt:lpstr>来館予定者名簿!Print_Area</vt:lpstr>
      <vt:lpstr>来館予定者名簿!Print_Titles</vt:lpstr>
    </vt:vector>
  </TitlesOfParts>
  <Manager/>
  <Company>ELP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豊山博康</dc:creator>
  <cp:keywords/>
  <dc:description/>
  <cp:lastModifiedBy>NITE</cp:lastModifiedBy>
  <cp:revision/>
  <dcterms:created xsi:type="dcterms:W3CDTF">2015-08-03T07:54:31Z</dcterms:created>
  <dcterms:modified xsi:type="dcterms:W3CDTF">2025-02-28T15:09:30Z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0x0101004E6A7EC5FCAF2645AFF1FECE1FB68110</vt:lpwstr>
  </property>
  <property fmtid="{D5CDD505-2E9C-101B-9397-08002B2CF9AE}" pid="3" name="MediaServiceImageTags">
    <vt:lpwstr/>
  </property>
</Properties>
</file>